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495" windowWidth="25095" windowHeight="103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<sst xmlns="http://schemas.openxmlformats.org/spreadsheetml/2006/main" count="251" uniqueCount="210">
  <si>
    <t>I_d oczyszczalni ścieków</t>
  </si>
  <si>
    <t>średnia</t>
  </si>
  <si>
    <t>maksymalna</t>
  </si>
  <si>
    <t>wydajność oczyszczalni po realizacji inwestycji
w RLM</t>
  </si>
  <si>
    <t>docelowa</t>
  </si>
  <si>
    <t xml:space="preserve">fundusze zagraniczne  </t>
  </si>
  <si>
    <t>kredyty i pożyczki krajowe w tym bankowe</t>
  </si>
  <si>
    <t>inne źródła finansowania</t>
  </si>
  <si>
    <t>nazwa funduszu</t>
  </si>
  <si>
    <t xml:space="preserve">nazwa </t>
  </si>
  <si>
    <t xml:space="preserve">I_d aglomeracji </t>
  </si>
  <si>
    <t>OCZYSZCZALNIE ŚCIEKÓW</t>
  </si>
  <si>
    <t>FINANSOWANIE</t>
  </si>
  <si>
    <t xml:space="preserve">na sieci kanalizacyjne </t>
  </si>
  <si>
    <t xml:space="preserve"> na oczyszczalnię ścieków wraz z przeróbką osadu </t>
  </si>
  <si>
    <t xml:space="preserve"> na zagospodarowanie osadu </t>
  </si>
  <si>
    <t xml:space="preserve">na oczyszczalnię ścieków wraz z przeróbką osadu i jego zagospodarowaniem </t>
  </si>
  <si>
    <t xml:space="preserve">ogółem                    </t>
  </si>
  <si>
    <t>RLM aglomeracji zgodnie z obowiązującym  rozporządzeniem/uchwałą</t>
  </si>
  <si>
    <t xml:space="preserve">czy dokonano stosownych uzgodnień pomiędzy aglomeracjami w zakresie odbioru ścieków  </t>
  </si>
  <si>
    <t>środki własne samorządów gmin oraz środki przedsiębiorstw wodociągowo-kanalizacyjnych [tys. zł]</t>
  </si>
  <si>
    <t>Narodowy Fundusz Ochrony Środowiska  i Gospodarki Wodnej [tys. zł]</t>
  </si>
  <si>
    <t>Wojewódzkie Fundusze Ochrony Środowiska  i Gospodarki Wodnej [tys. zł]</t>
  </si>
  <si>
    <t>kwota [tys. zł]</t>
  </si>
  <si>
    <t>fundusze ekologiczne</t>
  </si>
  <si>
    <t>region wodny</t>
  </si>
  <si>
    <t>dorzecze</t>
  </si>
  <si>
    <t>gmina wiodąca w aglomeracji</t>
  </si>
  <si>
    <t>RLM mieszkańców  [RLM]</t>
  </si>
  <si>
    <t>RLM korzystających z sieci kanalizacyjnej</t>
  </si>
  <si>
    <t>RLM przemysłu [RLM]</t>
  </si>
  <si>
    <t>RLM osób czasowo przebywających w aglomeracji [RLM]</t>
  </si>
  <si>
    <t>długość sieci kanalizacyjnej planowanej do modernizacji 
 [km]</t>
  </si>
  <si>
    <t>niezbędne nakłady inwestycyjne na modernizację sieci kanalizacyjnej 
 [tys.zł]</t>
  </si>
  <si>
    <t>RLM dostarczany do oczyszczalni taborem asenizacyjnym</t>
  </si>
  <si>
    <t>współrzędne geograficzne oczyszczalni ścieków</t>
  </si>
  <si>
    <t>współrzędne geograficzne punktu zrzutu ścieków</t>
  </si>
  <si>
    <t>długość</t>
  </si>
  <si>
    <t>szerokość</t>
  </si>
  <si>
    <t>liczba przydomowych oczyszczalni scieków</t>
  </si>
  <si>
    <t>liczba mieszkańców korzystających ze zbiorników bezodpływowych</t>
  </si>
  <si>
    <t>liczba mieszkańców korzystających z systemów indywidualnych (przydomowych oczyszczlani ścieków)</t>
  </si>
  <si>
    <t>długość istniejącej kanalizacji deszczowej 
w aglomeracji
 [km]</t>
  </si>
  <si>
    <t>BN</t>
  </si>
  <si>
    <t>M</t>
  </si>
  <si>
    <t>RM</t>
  </si>
  <si>
    <t>MO</t>
  </si>
  <si>
    <t>R</t>
  </si>
  <si>
    <t>L</t>
  </si>
  <si>
    <t>RLMrz na podstawie danych ankiety</t>
  </si>
  <si>
    <t>sprawdzenie wykazywanych mieszkańców (liczba rzeczywistych mieszkańców w aglomeracji - mieszkańcy korzystający z danych systemów)</t>
  </si>
  <si>
    <t>sprawdzenie możliwości podłączeń do wykazanych potrzeb</t>
  </si>
  <si>
    <t xml:space="preserve"> na indywidualne systemy oczyszczania
(przydomowe oczyszczalnie ścieków)</t>
  </si>
  <si>
    <t xml:space="preserve"> termin rozpoczęcia prac</t>
  </si>
  <si>
    <t xml:space="preserve">termin rozpoczęcia prac </t>
  </si>
  <si>
    <t xml:space="preserve">budowa </t>
  </si>
  <si>
    <t xml:space="preserve">modernizacja </t>
  </si>
  <si>
    <t xml:space="preserve">forma
zagospodarowania osadu </t>
  </si>
  <si>
    <t>stan istniejący</t>
  </si>
  <si>
    <t xml:space="preserve">termin rozpoczęcia działań przygotowawczych </t>
  </si>
  <si>
    <t>sprawdzenie możliwego błędu lokalizacji -duża odległość oczyszczalni od punktu zrzutu
szerokość</t>
  </si>
  <si>
    <t>sprawdzenie możliwego błędu lokalizacji -duża odległość oczyszczalni od punktu zrzutu
długość</t>
  </si>
  <si>
    <t xml:space="preserve">imię i nazwisko, email oraz numer telefonu osoby wypełniającej ankietę w danej aglomeracji </t>
  </si>
  <si>
    <t>nazwa aglomeracji</t>
  </si>
  <si>
    <t>województwo</t>
  </si>
  <si>
    <t xml:space="preserve">nazwy projektów
w ramach których realizowane będą inwestycje w zakresie sieci kanalizacyjnych 
</t>
  </si>
  <si>
    <t>liczba planowanych do budowy Indywidualnych systemów oczyszczania</t>
  </si>
  <si>
    <t>liczba mieszkańców planowanych do podłączenia w wyniku wybudowania indywidualnych systemów oczyszczania</t>
  </si>
  <si>
    <t xml:space="preserve">termin zakończenia  inwestycji w zakresie indywidualnych systemów oczyszczania                                                                                       </t>
  </si>
  <si>
    <t>termin rozpoczęcia  inwestycji  w zakresie indywidualnych systemów oczyszczania</t>
  </si>
  <si>
    <t xml:space="preserve">termin zakończenia inwestycji                                                                                             w zakresie sieci kanalizacyjnych </t>
  </si>
  <si>
    <t>termin rozpoczęcia inwestycji  w zakresie sieci kanalizacyjnej</t>
  </si>
  <si>
    <t>nazwy projektów
w ramach których realizowane będą inwestycje w zakresie indywidualnych systemów oczyszczania</t>
  </si>
  <si>
    <t>końcowe punkty zrzutu 
(wypełnia aglomeracja której ścieki przekazywane są do końcowego punktu zrzutu)</t>
  </si>
  <si>
    <t>nazwa oczyszczalni</t>
  </si>
  <si>
    <t>rodzaj istniejącej oczyszczalni</t>
  </si>
  <si>
    <r>
      <t>projektowa przepustowość oczyszczalni  
 [m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/d]</t>
    </r>
  </si>
  <si>
    <t xml:space="preserve">dane o istniejącej oczyszczalni </t>
  </si>
  <si>
    <t>projektowa
maksymalna wydajność oczyszczalni  [RLM]</t>
  </si>
  <si>
    <t>rodzaj planowanej inwestycji</t>
  </si>
  <si>
    <t xml:space="preserve">termin rozpoczęcia inwestycji dotyczących oczyszczalni ścieków
w zakresie działań przygotowawczych </t>
  </si>
  <si>
    <t>termin rozpoczęcia prac inwestycyjnych</t>
  </si>
  <si>
    <t>termin zakończenia inwestycji w zakresie oczyszczalni ścieków</t>
  </si>
  <si>
    <t>rodzaj oczyszczalni po zrealizowaniu wszystkich inwestycji</t>
  </si>
  <si>
    <t>przepustowość oczyszczalni po realizacji inwestycji
[m3/d]</t>
  </si>
  <si>
    <t>nazwa projektów w ramach których realizowana będzie inwestycja w zakresie oczyszczalni ścieków</t>
  </si>
  <si>
    <t>sucha masa osadów powstających na oczyszczalni         
[Mg s.m./rok]</t>
  </si>
  <si>
    <t>osady ściekowe</t>
  </si>
  <si>
    <t>nakłady inwestycyjne niezbędne do realizacji inwestycji  [tys. zł]</t>
  </si>
  <si>
    <t>liczba mieszkańców niezewidencjonowanych</t>
  </si>
  <si>
    <t>możliwości podłaczeń w ramach istniejącej aglomeracji</t>
  </si>
  <si>
    <t>sprawdzenie różnicy pomiędzy RLM w uchwale a RLMrz</t>
  </si>
  <si>
    <t>sprawdzenie danych - przeliczenia automatyczne ( nie modyfikować wartości)</t>
  </si>
  <si>
    <t>Należy wpisać numer identyfikacyjny aglomeracji, który został nadany każdej aglomeracji ujętej w KPOŚK. 
I_d aglomeracji składa się z 4 liter i 3 cyfr (oraz ewentualnie litery N lub a dla końcu) bez spacji!
Uwaga: Można skorzystać z V AKPOŚK, w którym nowym aglomeracjom zostały nadane I_d
ID Aglomeracji należy wpisać w wierszu aglomeracji i oczyszczalni (jeśli w aglo jest kilka oś)</t>
  </si>
  <si>
    <t>RZGW</t>
  </si>
  <si>
    <t>Należy wybrać z listy rozwijanej regionalny zarząd gospodarki wodnej, na którego terenie leży aglomeracja.</t>
  </si>
  <si>
    <t xml:space="preserve"> Należy wybrać z listy rozwijanej symbol województwa, na terenie  którego leży dana aglomeracja DO- dolnośląskie , KP- kujawsko-pomorskie , LE- lubelskie , LU- lubuskie , LO- łódzkie , MP- małopolskie , MZ- mazowieckie , OP- opolskie , PK- podkarpackie , PL- podlaskie , PM- pomorskie ,  SL- śląskie, SW- świętokrzyskie , WM- warmińsko-mazurskie , WI- wielkopolskie , ZA- zachodnio-pomorskie.
Symbol województwa należy wpisać w wierszu aglomeracji i oczyszczalni (jeśli w aglo jest kilka oś)</t>
  </si>
  <si>
    <t>Formularz na potrzeby VI AKPOŚK</t>
  </si>
  <si>
    <r>
      <t>Należy wybrać z listy rozwijanej symbol regionu wodnego, do którego należy dana aglomeracja i tak:
MW – Region Małej Wisły ; GW – Region Górnej Wisły; SW –  Region Środkowej Wisły
DW – Region Dolnej Wisły
GO – Region Górnej Odry
SO –  Region Środkowej Odry
WT – Region Warty
DO – Region Dolnej Odry i Przymorza, lub wybieramy słowną nazwę regionu.
S</t>
    </r>
    <r>
      <rPr>
        <sz val="8"/>
        <rFont val="Arial CE"/>
        <family val="0"/>
      </rPr>
      <t>ymbol regionu wodnego należy wpisać w wierszu aglomeracji i każdej oczyszczalni (jeśli w aglo jest kilka oś). Jeśli oczyszczalnie są w różnych regionach wodnach, w wierszu aglomeracjyjnym wybieramy wartość jak dla oczyszczalni o największym RLM.</t>
    </r>
  </si>
  <si>
    <t>Należy wybrać z listy rozwijanej symbol dorzecza, do którego należy dana aglomeracja</t>
  </si>
  <si>
    <t>Należy wpisać gminę o największej RLM.</t>
  </si>
  <si>
    <t>Należy wypisać nazwy wszystkich gmin wchodzących w skład aglomeracji (nie chodzi o ich liczbę).</t>
  </si>
  <si>
    <t>Należy wpisać RLM, który widnieje w obowiązującej uchwale.</t>
  </si>
  <si>
    <t>RLMrz aglomeracji zgodnie z AKPOŚK2017 (jeżeli dotyczy)</t>
  </si>
  <si>
    <t>Należy wpisać RLM rzeczywisty, jaki wpisano w piątej aktualizacji KPOŚK</t>
  </si>
  <si>
    <t>Należy podać liczbę zameldowanych na terenie aglomeracji osób korzystających z odpowiednich systemów zbierania ścieków. Suma z kolumn 14 do 16 nie może być wyższa od wartości z kolumny 13.</t>
  </si>
  <si>
    <t>Wartości z tej kolumny pojawiają się automatycznie z przeniesienia z kolumny 14. Nie należy dokonywać zmian w kolumnie 20</t>
  </si>
  <si>
    <t>Wartości z tej kolumny pojawiają się automatycznie z przeniesienia z kolumny 15. Nie należy dokonywać zmian w kolumnie 23</t>
  </si>
  <si>
    <t>Należy podać RLM zakładów przemysłowych korzystających z sieci kanalizacyjnej</t>
  </si>
  <si>
    <t>Należy podać RLM zakładów przemysłowych dowożących ścieki do oczyszczalni obsługujących aglomerację</t>
  </si>
  <si>
    <t>Należy zwrócić uwagę, że kwoty wpisujemy w tysiącach złotych.</t>
  </si>
  <si>
    <t>Należy podać daty w formacie RRRR-MM-DD. Jeśli dzień nie jest znany proszę wpisać 01, np.: 2023-03-01</t>
  </si>
  <si>
    <t>niezbędne nakłady inwestycyjne na budowę indywidualnych systemów oczyszczania [tys. zł]</t>
  </si>
  <si>
    <t>Należy wbrać z listy rozwijalnej wyłącznie odpowiedź TAK lub NIE</t>
  </si>
  <si>
    <t>nazwa aglomeracji z którą będzie nawiązana współpraca</t>
  </si>
  <si>
    <t>należy wpisać nazwę aglomeracji, do sieci której będą odprowadzane ścieki. Nazwa aglomeracji powinna być zgodna z występującą w ankiecie KPOŚK</t>
  </si>
  <si>
    <t>i_d aglomeracji z którą będzie nawiązana współpraca</t>
  </si>
  <si>
    <t>Należy wpisać numer identyfikacyjny aglomeracji, który został nadany każdej aglomeracji ujętej w KPOŚK. 
I_d aglomeracji składa się z 4 liter i 3 cyfr (oraz ewentualnie litery N lub a dla końcu) bez spacji!
Uwaga: Można skorzystać z V AKPOŚK, w którym nowym aglomeracjom zostały nadane I_d
I_d aglomeracji należy wpisać wyłącznie w wierszu aglomeracji (jeśli w aglo jest kilka oś)</t>
  </si>
  <si>
    <t xml:space="preserve">Należy wpisać nazwę oczyszczalni obsługującej aglomerację. Jeśli na terenie aglomeracji występuje więcej niż jedna oczyszczalnia, liczbę tych oczyszczalni zapisujemy 
w wierszu z nazwą aglomeracji, a nazwy kolejnych oczyszczalni należy podać w następnych wierszach.
</t>
  </si>
  <si>
    <t>Należy podać przepływ średni dobowy i maksymalny dobowy z projektu oczyszczalni. Jeżeli w projekcie nie podano którejś z ww. wartości, należy wpisać dane z pozwolenia wodnoprawnego lub zintegrowanego. Jeżeli w pozwoleniu któraś z wartości również nie występuje,komórkę należy pozostawić pustą!</t>
  </si>
  <si>
    <t>czy oczyszczalnia spełnia wymagania określone w pozwoleniu wodnoprawnym lub zintegrowanym?</t>
  </si>
  <si>
    <t>I_d aglomeracji obsługiwanej przez oczyszczalnię</t>
  </si>
  <si>
    <t xml:space="preserve">Należy wybrać z listy rozwijanej symbol odpowiadający danemu rodzajowi oczyszczalni i tak:
B - oczyszczalnia biologiczna bez usuwania biogenów, spełniająca standardy odprowadzanych ścieków 
PUB1 - oczyszczalnia biologiczna z podwyższonym usuwaniem związków azotu (N), fosforu (P) spełniająca standardy odprowadzanych ścieków dla aglomeracji ≥ 100 000 RLM,
PUB2 - oczyszczalnia biologiczna z podwyższonym usuwaniem związków azotu (N), fosforu (P) spełniająca standardy odprowadzanych ścieków dla aglomeracji &lt; 100 000 RLM.
</t>
  </si>
  <si>
    <t>Należy wpisać projektowy średni dobowy i maksymalny dobowy przepływ po realizacji inwestycji</t>
  </si>
  <si>
    <t>metoda stabilizacji i higienizacji osadu na terenie oczyszczalni</t>
  </si>
  <si>
    <t>Wartości wyliczają się automatycznie. Nie należy modyfikować komórek</t>
  </si>
  <si>
    <t>należy wpisać kwoty w TYSIĄCACH złotych</t>
  </si>
  <si>
    <t>Należy przedstawić nazwy źródeł finansowania oraz wysokość środków z każdego z nich. Należy pamiętać o podaniu kwot w TYSIĄCACH złotych. Jeśli nie przewiduje się wykorzystania środków z danego źródła, odpowiednie pola należy pozostawić puste.</t>
  </si>
  <si>
    <t>Miejsce na dodatkowe wyjaśnienia i komentarze.</t>
  </si>
  <si>
    <t>nazwy gmin w aglomeracji</t>
  </si>
  <si>
    <t>Należy wpisać numer identyfikacyjny oczyszczalni. Został on nadany każdej oczyszczalni uwzględnionej w działaniach inwestycyjnych z KPOŚK. 
 Można skorzystać z V AKPOŚK
I_d oczyszczalni składa się z 4 liter i 4 cyfr bez spacji!</t>
  </si>
  <si>
    <t>jeżeli inwestycje sa realizowane w ramach kilku projektów, należy je wymienić w jednym wierszu oddzielając nazwy projektów średnikami.
Pod pojęciem projektu należy rozumieć gminny projekt inwestycyjny w gospodarkę wodno-ściekową. Nie jest to nazwa programu, z którego uzyskuje się dofinansowanie.</t>
  </si>
  <si>
    <t>Należy podać daty w formacie RRRR-MM-DD. Jeśli dzień nie jest znany proszę wpisać 01, np.: 2023-03-01
Uwaga: Terminy zakończenia inwestycji nie mogą przekroczyć daty 31 grudnia 2026r. (Efekt ekologiczny powinien być osiągnięty do 31.12.2027 r.) W przypadku kilku inwestycji należy podać: datę rozpoczecia pierwszej inwestycji.</t>
  </si>
  <si>
    <t>Należy podać daty w formacie RRRR-MM-DD. Jeśli dzień nie jest znany proszę wpisać 01, np.: 2023-03-01
Uwaga: Terminy zakończenia inwestycji nie mogą przekroczyć daty 31 grudnia 2026r. (Efekt ekologiczny powinien być osiągnięty do 31.12.2027 r.) W przypadku kilku inwestycji należy podać: datę zakończenia ostaniej inwestycji.</t>
  </si>
  <si>
    <t>Należy wpisać wyłącznie liczbę zarejestrowanych miejsc noclegowych  dla bazy noclegowej korzystającej z sieci kanalizacyjnej</t>
  </si>
  <si>
    <t>Należy wpisać wyłącznie liczbę zarejestrowanych miejsc noclegowych  dla bazy noclegowej, z której ścieki dowożone sa do oczyszczalni taborem asenizacyjnym</t>
  </si>
  <si>
    <t>uwagi</t>
  </si>
  <si>
    <t>lokalizacje</t>
  </si>
  <si>
    <t xml:space="preserve">źródła finansowania realizacji inwestycji [tys. Zł] </t>
  </si>
  <si>
    <t xml:space="preserve">informacja o działaniach inwestycyjnych na oczyszczalniach planowanych </t>
  </si>
  <si>
    <t>czy oczyszczalnia obsługuje inną aglomerację odprowadzającą ścieki do sieci kanalizacyjnej przez końcowy punkt zrzutu?</t>
  </si>
  <si>
    <t xml:space="preserve">modernizacja sieci kanalizacyjnej </t>
  </si>
  <si>
    <t xml:space="preserve">budowa sieci kanalizacyjnej </t>
  </si>
  <si>
    <r>
      <t>informacje podstawowe 
aglomeracje powinny przedstawić stan z października</t>
    </r>
    <r>
      <rPr>
        <b/>
        <sz val="11"/>
        <rFont val="Calibri"/>
        <family val="2"/>
      </rPr>
      <t xml:space="preserve"> zgodny z obowiązującą uchwałą</t>
    </r>
    <r>
      <rPr>
        <sz val="11"/>
        <rFont val="Calibri"/>
        <family val="2"/>
      </rPr>
      <t xml:space="preserve"> (rozporządzeniem). </t>
    </r>
  </si>
  <si>
    <t>Należy wpisać projektowe obciążenie oczyszczalni ścieków wyrażone równoważną liczbą mieszkańców RLM, a w przypadku braku projektowej wartości RLM, wpisać  wartość ustaloną na podstawie maksymalnego dobowego projektowego ładunku BZT5, gdzie 1 RLM oczyszczalni równy jest ładunkowi BZT5 w ilości 60 g tlenu na dobę</t>
  </si>
  <si>
    <t xml:space="preserve">Należy wybrać z listy rozwijalnej wartość "1" jeśli oczyszczalnia spełnia warunki pozwolenia lub "0" jeśli warunki nie sa spełnione. Do dokonania oceny należy przeanalizować dane za rok 2018 </t>
  </si>
  <si>
    <t>Należy wybrać z listy rozwijalnej "1" jeżeli w ciągu 12 miesięcy poprzedzających wypełnienie niniejszej ankiety oczyszczalnia spełniła wymagania rozporządzenia w zakresie BZT5, ChZT, zawiesiny ogólnej oraz - dla oczyszczalni z pogłębionym usuwaniem biogenów - azotu ogólnego i fosforu ogólnego. Jeżeli warunki nie zostały spełnione przynajmniej dla jednego z tych parametrów należy wybrać "0".</t>
  </si>
  <si>
    <t>Należy dokonać wyboru z listy rozwijalnej TAK/NIE</t>
  </si>
  <si>
    <t>Jeżeli inwestycje sa realizowane w ramach kilku projektów, należy je wymienić w jednym wierszu oddzielając nazwy projektów średnikami.
Pod pojęciem projektu należy rozumieć gminny projekt inwestycyjny w gospodarkę wodno-ściekową. Nie jest to nazwa programu, z którego uzyskuje się dofinansowanie.</t>
  </si>
  <si>
    <t>Należy wpisać ilość osadów jakie powstały na oczyszczalni tj. osady wytworzone i zmagazynowane na oczyszczalni w ciągu ostatnich 12 miesięcy w przeliczeniu na suchą masę</t>
  </si>
  <si>
    <t>Należy wpisać projektową ilość osadów jakie będą wytwarzane na oczyszczalni w przeliczeniu  na suchą masę w tonach na rok.
Należy podać szacunkową wartość na rok 2027.</t>
  </si>
  <si>
    <t xml:space="preserve">Należy wymienić oddzielone średnikami dokumenty w których wskazano inwestycje  planowane do przeprowadzenia </t>
  </si>
  <si>
    <t>Należy podać współrzędne geograficzne TYLKO w formacie dziesiętnym
od 49,0000 do 55,0000</t>
  </si>
  <si>
    <t xml:space="preserve">Należy podać współrzędne geograficzne TYLKO w formacie dziesiętnym
od 14,0000 do 24,5000 </t>
  </si>
  <si>
    <t>OSADY ŚCIEKOWE</t>
  </si>
  <si>
    <t>SIECI KANALIZACYJNE</t>
  </si>
  <si>
    <t>INDYWIDUALNE SYSTEMY OCZYSZCZANIA</t>
  </si>
  <si>
    <t xml:space="preserve"> INFORMACJE O AGLOMERACJI</t>
  </si>
  <si>
    <t>LOKALIZACJE</t>
  </si>
  <si>
    <t xml:space="preserve">Należy wymienić oddzielone średnikami nazwy gmin i ceny </t>
  </si>
  <si>
    <t>RLM w aglomeracji, obsługiwana przez oczyszczalnię</t>
  </si>
  <si>
    <t>RLM w aglomeracji, obsługiwana przez oczyszczalnię po realizacji inwestycji</t>
  </si>
  <si>
    <t>Należy wpisać RLM aglomeracji obsługiwany przez daną oczyszczalnię po zakończeniu inwestycji.
UWAGA:
Jeżeli do oczyszczalni ścieków dopływają lub będą dopływać ścieki z innej aglomeracji, podłączonej do sieci kanalizacyjnej poprzez końcowy punkt zrzutu, wówczas do rubryki należy wpisać RLM ze wszystkich aglomeracji obsługiwaną przez daną oczyszczalnię.</t>
  </si>
  <si>
    <t>Należy wpisać RLM aglomeracji obsługiwany przez daną oczyszczalnię.
UWAGA:
Jeżeli do oczyszczalni ścieków dopływają ścieki z innej aglomeracji, podłączonej do sieci kanalizacyjnej poprzez końcowy punkt zrzutu, wówczas do rubryki należy wpisać RLM ze wszystkich aglomeracji obsługiwaną przez daną oczyszczalnię.</t>
  </si>
  <si>
    <t>porównanie opłat za m3 ścieków</t>
  </si>
  <si>
    <t xml:space="preserve"> ceny za m3 ścieków przed rozpoczęciem inwestcyji</t>
  </si>
  <si>
    <t xml:space="preserve"> ceny za m3 ścieków po zakończeniu inwestcyji</t>
  </si>
  <si>
    <t>Należy podać daty w formacie RRRR-MM-DD. Jeśli dzień nie jest znany proszę wpisać 01, np.: 2023-03-01. Uwaga: Terminy odbioru inwestycji nie mogą przekroczyć daty 31 grudnia 2027 r. (warunkiem osiągniecia efektu ekologicznego jest podłączenie zadeklarowanej liczby mieszkańców do 31.12.2027 r.). W przypadku kilku inwestycji należy podać: datę rozpoczecia pierwszej inwestycji oraz datę zakończenia ostaniej.</t>
  </si>
  <si>
    <r>
      <t xml:space="preserve">Należy wybrać z listy rozwijanej symbol odpowiadający danemu rodzajowi oczyszczalni i tak:
B - oczyszczalnia biologiczna bez usuwania biogenów, spełniająca standardy odprowadzanych ścieków 
non B - oczyszczalnia biologiczna bez usuwania biogenów, niespełniająca standardów odprowadzanych ścieków 
PUB1 - oczyszczalnia biologiczna z podwyższonym usuwaniem związków azotu (N), fosforu (P) spełniająca standardy odprowadzanych ścieków dla aglomeracji ≥ 100 000 RLM,
non PUB1 - oczyszczalnia jw. niespełniająca standardów odprowadzanych ścieków 
w zakresie usuwania N i/lub P,
PUB2 - oczyszczalnia biologiczna z podwyższonym usuwaniem związków azotu (N), fosforu (P) spełniająca standardy odprowadzanych ścieków dla aglomeracji &lt; 100 000 RLM,
non PUB2 - oczyszczalnia jw. niespełniająca standardów odprowadzanych ścieków 
w zakresie usuwania N i/lub P.
</t>
    </r>
    <r>
      <rPr>
        <sz val="8"/>
        <rFont val="Arial CE"/>
        <family val="0"/>
      </rPr>
      <t>Jeśli oczyszczalnia jest w trakcie budowy należy wpisać non B</t>
    </r>
  </si>
  <si>
    <t xml:space="preserve">całkowite niezbędne nakłady inwestycyjne na budowę sieci kanalizacyjnej                  [tys. zł] </t>
  </si>
  <si>
    <t>Należy podać część długości sieci podanej w kolumnie 26, która zostanie wybudowana w strefach ochronnych ujęć wody; 
obszarach ochronnych zbiorników wód śródlądowych; 
objętych odpowiednią formą ochrony przyrody 
oraz sieci grawitacyjnej na terenie o minimum 1% spadku w kierunku oczyszczalni ścieków.
 Jeżeli nie planuje się budowy sieci na takich obszarach w rubrykę należy wpisać wartość 0.</t>
  </si>
  <si>
    <t xml:space="preserve">całkowity przyrost liczby rzeczywistych mieszkańców, którzy skorzystają z usług kanalizacyjnych w wyniku wybudowania sieci, której długość podano w kolumnie 26 </t>
  </si>
  <si>
    <t>długość sieci kanalizacyjnej planowanej do budowy</t>
  </si>
  <si>
    <t>wskaźnik koncentracji 
[osoby/km nowej sieci]</t>
  </si>
  <si>
    <t xml:space="preserve">
 ogółem 
[km] </t>
  </si>
  <si>
    <t xml:space="preserve">poza obszarami, o których mowa w § 3 ust. 5 rozporządzenia  w sprawie sposobu wyznaczania obszarów i granic aglomeracji
</t>
  </si>
  <si>
    <t xml:space="preserve">na obszarach, o których mowa w § 3 ust. 5 rozporządzenia  w sprawie sposobu wyznaczania obszarów i granic aglomeracji
</t>
  </si>
  <si>
    <t xml:space="preserve">Nie należy modyfikować zawartości tej kolumny. Wartość pojawi się po wypełnieniu kolumn 27 i 30. Jeśli nie planuje się budowy sieci lub dany wiersz jest wierszem oczyszczalni ścieków dla aglomeracji z wieloma oczyszczalniami przeliczenie nie wykona się lub wystąpi błąd - jest to normalne. </t>
  </si>
  <si>
    <t xml:space="preserve">Nie należy modyfikować zawartości tej kolumny. Wartość pojawi się po wypełnieniu kolumn 26, 27. 29 i 30. Jeśli nie planuje się budowy sieci lub dany wiersz jest wierszem oczyszczalni ścieków dla aglomeracji z wieloma oczyszczalniami przeliczenie nie wykona się lub wystąpi błąd - jest to normalne. </t>
  </si>
  <si>
    <t>UWAGA: Wypełnić tylko w przypadku, gdy w kolumnie 61 wybrano odpowiedź "TAK". Jeśli oczyszczalnia nie obsługuje innej aglomeracji rubrykę należy pozostawić pustą</t>
  </si>
  <si>
    <t>Należy wybrać z listy rozwijalnej sposób zagospodarowania lub odzysku osadu:
R3 KOM - przeznaczony do produkcji kompostu,
R10  REK - do rekultywacji terenów,
R10 KOM - do uprawy roślin przeznaczonych na kompost,
R10 NON - do uprawy roślin nie przeznaczonych do spożycia i pasz,
R10 ROL - stosowane w rolnictwie w tym do roślin do produkcji pasz,
R11/R12 - wykorzystanie lub wymiana osadów (przeróbka w instalacji),
D9 SUSZ - suszenie osadów,
D10 INC - spalanie osadów,
KILKA - kilka równolegle przebiegających sposobów,
INNE - żadne z powyższych. UWAGA: po wybraniu tej opcji należy w kolumnie uwagi (kol.118) opisać sposób postępowania z osadami</t>
  </si>
  <si>
    <t>Należy wpisać liczbę stałych mieszkańców aglomeracji oraz osób czasowo przebywających (zarejestrowane miejsca noclegowe) - zgodnie z rozporządzeniem aglomeracyjnym, którzy zostaną podłączeni do wybudowanej sieci do końca 2027 roku. 
UWAGA:
Do wartości umieszczonej w tej kolumnie NIE WLICZA się:
- RLM przemysłu
-  mieszkańców niezamieszkałych, przewidzianych do podłączenia w perspektywie
- mieszkańców stałych przewidzianych do podłączenia po 2027 roku (brak efektu ekologicznego)</t>
  </si>
  <si>
    <t xml:space="preserve"> przyrost liczby rzeczywistych mieszkańców, którzy skorzystają z usług kanalizacyjnych w wyniku wybudowania sieci, której długość podano w kolumnie 27</t>
  </si>
  <si>
    <t>Należy wybrać z listy rozwijalnej sposób zagospodarowania lub odzysku osadu na terenie oczyszczalni:
R3 KOM - przeznaczony do produkcji kompostu,
R10  REK - do rekultywacji terenów,
R10 KOM - do uprawy roślin przeznaczonych na kompost,
R10 NON - do uprawy roślin nie przeznaczonych do spożycia i pasz,
R10 ROL - stosowane w rolnictwie w tym do roślin do produkcji pasz,
R11/R12 - wykorzystanie lub wymiana osadów (przeróbka w instalacji),
D9 SUSZ - suszenie osadów,
D10 INC - spalanie osadów,
KILKA - kilka równolegle przebiegających sposobów,
INNE - żadne z powyższych. UWAGA: po wybraniu tej opcji należy w kolumnie uwagi (kol. 118) opisać sposób postępowania z osadami</t>
  </si>
  <si>
    <t>liczba mieszkańców aglomeracji zameldowana na pobyt stały i czasowy na terenie aglomeracji</t>
  </si>
  <si>
    <t>Koszt jednostkowy budowy 1km sieci (zł/km)</t>
  </si>
  <si>
    <t>Projektowa ilość ścieków przypadająca na 1 RLM (kg/(1RLM*d))</t>
  </si>
  <si>
    <t>Ilość s.m. osadów przypadająca na 1 RLMrz - bez IAS (kg/(1RLM*d))</t>
  </si>
  <si>
    <t>Obowiązujące rozporządzenir/uchwała ustanawiająca aglomerację</t>
  </si>
  <si>
    <t>Należy podać datę, numer, organ, nazwę i publikator aktualnego rozporządzenia (uchwały) ustanawiającego aglomerację</t>
  </si>
  <si>
    <t>liczba mieszkańców korzystających z sieci kanalizacyjnej</t>
  </si>
  <si>
    <t xml:space="preserve">Pod pojęciem sieci modernizowanej, należy rozumieć odcinki sieci istniejących, na których zostaną podjęte działania poprawiające ich jakość, funkcjonalność lub żywotność.
</t>
  </si>
  <si>
    <t>planowane do budowy w latach 2020-2027 indywidualne systemy oczyszczania ścieków
(przydomowe oczyszczalnie ścieków)</t>
  </si>
  <si>
    <t>czy oczyszczalnia spełnia wymagania określone w rozporządzeniu Ministra Gospodarki Morskiej i Żeglugi Śródlądowej z dnia 12 lipca 2019 r. w sprawie substancji szczególnie szkodliwych dla środowiska wodnego oraz warunków, jakie należy spełnić przy wprowadzaniu do wód lub do ziemi ścieków, a także przy odprowadzaniu wód opadowych lub roztopowych do wód lub do urządzeń wodnych?</t>
  </si>
  <si>
    <t>w tym długość  sieci na obszarach, o których mowa w § 3 ust. 5 rozporządzenia Ministra Gospodarki Morskiej i Żeglugi Śródlądowej z dnia 27 lipca 2018 r. w sprawie sposobu wyznaczania obszarów i granic aglomeracji
[km]</t>
  </si>
  <si>
    <t>Należy z listy rozwijalnej wybrać  rodzaj przeróbki w obrębie terenu oczyszczalni:
CAOH - stabilizacja wapnem,
OBF - fermentacja w otwartych komorach fermentacyjnych,
ZKF - fermentacja w zamkniętych komorach fermentacyjnych,
STIN - stabilizacja symultaniczna w reaktorach biologicznych (długi wiek osadu),
STOM - wydzielona stabilizacja tlenowa,
EBSO - egzotermiczna biologiczna stabilizacja osadów (np. ATSO),
INNE - metody nie wymienione powyżej,
BRAK - na terenie oczyszczalni nie prowadzi sie stabilizacji i higienizacji osadu</t>
  </si>
  <si>
    <t>stan  po zrealizowaniu wszystkich inwestycji. (Jeżeli nie planuje się inwestycji w gospodarce osadowej i/lub zmiany sposobów zagospodarowania lub odzysku osadów - należy powtórzyć dane z kolumn 88-90)</t>
  </si>
  <si>
    <t xml:space="preserve">współrzędne geograficzne aglomeracji 
(oznaczenie punktu charakterystycznego dla aglomeracji; należy przyjąć, że jest to adres urzędu gminy wiodącej 
w aglomeracji) </t>
  </si>
  <si>
    <r>
      <t xml:space="preserve">nazwa, numer i data dokumentu, o którym mowa w </t>
    </r>
    <r>
      <rPr>
        <sz val="10"/>
        <color indexed="8"/>
        <rFont val="Calibri"/>
        <family val="2"/>
      </rPr>
      <t>§</t>
    </r>
    <r>
      <rPr>
        <sz val="10"/>
        <color indexed="8"/>
        <rFont val="Calibri"/>
        <family val="2"/>
      </rPr>
      <t xml:space="preserve"> 3.1 rozporzadzenia Ministra Gospodarki Morskiej i Żeglugi Śródlądowej z dnia 27 lipca 2018 r. w sprawie sposobu wyznaczania obszarów i granic aglomeracji</t>
    </r>
  </si>
  <si>
    <t>długość istniejącej sieci kanalizacyjnej ogółem (sanitarnej i ogólnospławnej)  
w aglomeracji 
[km]</t>
  </si>
  <si>
    <t xml:space="preserve">Należy wybrać skróty rodzaju inwestycji planowanych do realizacji, tj.:
BN - budowa nowej oczyszczalni ścieków,
M - modernizacja oczyszczalni ścieków, 
MO - modernizacja gospodarki osadowej,
R - rozbudowa oczyszczalni,
RM - rozbudowa i modernizacja oczyszczalni,
L - planuje się likwidację oczyszczalni,
nie dotyczy - nie planuje się prowadzenia inwestycji  na oczyszczalni,
kilka inwestycji - planuje się kilka inwestycji, których nie można opisać żadnym z powyższych skrótów.
</t>
  </si>
  <si>
    <t>Należy podać daty w formacie RRRR-MM-DD. Jeśli dzień nie jest znany proszę wpisać 01, np.: 2023-03-01
Uwaga: Terminy zakończenia inwestycji nie mogą przekroczyć daty 31 grudnia 2026r. (Efekt ekologiczny powinien być osiągnięty do 31.12.2027 r.) W przypadku kilku inwestycji należy podać: datę rozpoczecia inwestycji dotyczących oczyszczalni ścieków w zakresie działań przygotowawczych</t>
  </si>
  <si>
    <t>Należy z listy rozwijalnej wybrać rodzaj przeróbki w obrębie terenu oczyszczalni:
CAOH - stabilizacja wapnem,
OBF - fermentacja w otwartych komorach fermentacyjnych,
ZKF - fermentacja w zamkniętych komorach fermentacyjnych,
STIN - stabilizacja symultaniczna w reaktorach biologicznych (długi wiek osadu),
STOM - wydzielona stabilizacja tlenowa,
EBSO - egzotermiczna biologiczna stabilizacja osadów (np. ATSO),
INNE - metody nie wymienione powyżej,
BRAK - na terenie oczyszczalni nie prowadzi sie stabilizacji i higienizacji osadu</t>
  </si>
  <si>
    <t xml:space="preserve">Uwaga: Wypełnioną ankietę na potrzeby VI AKPOŚK należy przekazać w wersji papierowej oraz edytowalną wersję elektroniczną (drogą mailową) do właściwego terytorialnie Regionalnego Zarządu Gospodarki Wodnej do dnia 31 października 2019 r. </t>
  </si>
  <si>
    <t>60a</t>
  </si>
  <si>
    <t xml:space="preserve">substancje zanieczyszczające które zostały przekroczone </t>
  </si>
  <si>
    <t>Wypełniają aglomeracje które w kol. 60 wskazały „0”
Nalezy wymienić nazwy substancji zanieczyszczających, które zostały przekroczone (BZT5, ChZT, zawiesina ogólna oraz - dla oczyszczalni z pogłębionym usuwaniem biogenów - azot ogólny i fosfor ogólny). 
Jeśli został przekroczony więcej niż jeden parametr nalezy wpisać je średnikami</t>
  </si>
  <si>
    <t>W ramach możliwych podłączeń zaliczają się mieszkańcy korzystajacy ze zbiorników bezodpływowych , systemów indywidualnych oraz zarejestrowane miejsca noclegowe z których ścieki dostarczane są do oczyszczalni taborem asenizacyjnym</t>
  </si>
  <si>
    <t>Poprawiono formułę sprawdzającą, która sprawdza wykazany całkowity przyrost liczby rzeczywistych mieszkańców, którzy skorzystają z usług kanalizacyjnych w wyniku wybudowania sieci wliczając ewentualne zarejestrowane miejsca noclegowe których ścieki aktualnie dostarczane są do oczyszczalni taborem asenizacyjnym do możliwości podłączeń w ramach istniejącej aglomeracji</t>
  </si>
  <si>
    <r>
      <t xml:space="preserve">Należy podać długość sieci kanalizacyjnej jaką zaplanowano do wybudowania w latach 2020 - 2027 (kanalizacja tłoczna + ciśnieniowa + podciśnieniowa + grawitacyjna), 
Poszczególne długości sieci kanalizacyjnej należy podawać, nie uwzględniając długości przyłączy kanalizacyjnych. 
Długości powinny być podane w kilometrach.Jeżeli nie planuje się budowy sieci w rubrykę należy wpisać wartość 0.
</t>
    </r>
    <r>
      <rPr>
        <b/>
        <sz val="9"/>
        <rFont val="Arial CE"/>
        <family val="0"/>
      </rPr>
      <t xml:space="preserve">Nie należy uwzględniać długości sieci kanalizacyjnej bedącej w realizacji a planowanej do zakończenia do 2020 r. taką sieć oraz mieszkańców, którzy z niej skorzystają należy wykazać w stanie istniejącym kol 14 i 18   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</si>
</sst>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0"/>
    <numFmt numFmtId="167" formatCode="[$-415]d\ mmmm\ yyyy"/>
    <numFmt numFmtId="168" formatCode="0.0%"/>
    <numFmt numFmtId="169" formatCode="yyyy/mm/dd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 CE"/>
      <family val="2"/>
    </font>
    <font>
      <sz val="9"/>
      <color indexed="8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8"/>
      <name val="Arial CE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6" fillId="0" borderId="0">
      <alignment/>
      <protection/>
    </xf>
    <xf numFmtId="0" fontId="51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left" vertical="top" wrapText="1"/>
    </xf>
    <xf numFmtId="165" fontId="7" fillId="0" borderId="10" xfId="0" applyNumberFormat="1" applyFont="1" applyFill="1" applyBorder="1" applyAlignment="1">
      <alignment horizontal="right" vertical="top" wrapText="1"/>
    </xf>
    <xf numFmtId="165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left" vertical="top" wrapText="1"/>
    </xf>
    <xf numFmtId="0" fontId="12" fillId="0" borderId="12" xfId="0" applyNumberFormat="1" applyFont="1" applyFill="1" applyBorder="1" applyAlignment="1">
      <alignment horizontal="left" vertical="top" wrapText="1"/>
    </xf>
    <xf numFmtId="0" fontId="12" fillId="34" borderId="12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left" vertical="top" wrapText="1"/>
    </xf>
    <xf numFmtId="165" fontId="7" fillId="34" borderId="10" xfId="0" applyNumberFormat="1" applyFont="1" applyFill="1" applyBorder="1" applyAlignment="1">
      <alignment horizontal="right" vertical="top" wrapText="1"/>
    </xf>
    <xf numFmtId="165" fontId="5" fillId="34" borderId="10" xfId="0" applyNumberFormat="1" applyFont="1" applyFill="1" applyBorder="1" applyAlignment="1">
      <alignment horizontal="right" vertical="top" wrapText="1"/>
    </xf>
    <xf numFmtId="0" fontId="5" fillId="34" borderId="10" xfId="0" applyFont="1" applyFill="1" applyBorder="1" applyAlignment="1">
      <alignment horizontal="left" vertical="top" wrapText="1"/>
    </xf>
    <xf numFmtId="3" fontId="5" fillId="34" borderId="10" xfId="0" applyNumberFormat="1" applyFont="1" applyFill="1" applyBorder="1" applyAlignment="1">
      <alignment horizontal="right" vertical="top" wrapText="1"/>
    </xf>
    <xf numFmtId="166" fontId="12" fillId="0" borderId="12" xfId="0" applyNumberFormat="1" applyFont="1" applyFill="1" applyBorder="1" applyAlignment="1">
      <alignment horizontal="left" vertical="center" wrapText="1"/>
    </xf>
    <xf numFmtId="165" fontId="14" fillId="0" borderId="12" xfId="0" applyNumberFormat="1" applyFont="1" applyFill="1" applyBorder="1" applyAlignment="1">
      <alignment horizontal="left" vertical="center" wrapText="1"/>
    </xf>
    <xf numFmtId="3" fontId="12" fillId="0" borderId="12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1" fontId="5" fillId="35" borderId="12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3" fontId="12" fillId="36" borderId="12" xfId="0" applyNumberFormat="1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/>
    </xf>
    <xf numFmtId="165" fontId="5" fillId="36" borderId="10" xfId="0" applyNumberFormat="1" applyFont="1" applyFill="1" applyBorder="1" applyAlignment="1">
      <alignment horizontal="right" vertical="top" wrapText="1"/>
    </xf>
    <xf numFmtId="3" fontId="5" fillId="36" borderId="12" xfId="0" applyNumberFormat="1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166" fontId="0" fillId="36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60" fillId="0" borderId="0" xfId="0" applyFont="1" applyAlignment="1">
      <alignment/>
    </xf>
    <xf numFmtId="169" fontId="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37" borderId="0" xfId="0" applyFill="1" applyAlignment="1">
      <alignment horizontal="left" vertical="center"/>
    </xf>
    <xf numFmtId="0" fontId="0" fillId="34" borderId="0" xfId="0" applyFill="1" applyAlignment="1">
      <alignment/>
    </xf>
    <xf numFmtId="0" fontId="60" fillId="0" borderId="11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17" fillId="0" borderId="12" xfId="53" applyFont="1" applyFill="1" applyBorder="1" applyAlignment="1">
      <alignment horizontal="center" vertical="top" wrapText="1"/>
      <protection/>
    </xf>
    <xf numFmtId="0" fontId="17" fillId="0" borderId="10" xfId="53" applyFont="1" applyFill="1" applyBorder="1" applyAlignment="1">
      <alignment horizontal="center" vertical="top" wrapText="1"/>
      <protection/>
    </xf>
    <xf numFmtId="3" fontId="17" fillId="0" borderId="12" xfId="53" applyNumberFormat="1" applyFont="1" applyFill="1" applyBorder="1" applyAlignment="1">
      <alignment horizontal="center" vertical="top" wrapText="1"/>
      <protection/>
    </xf>
    <xf numFmtId="3" fontId="17" fillId="0" borderId="10" xfId="53" applyNumberFormat="1" applyFont="1" applyFill="1" applyBorder="1" applyAlignment="1">
      <alignment horizontal="center" vertical="top" wrapText="1"/>
      <protection/>
    </xf>
    <xf numFmtId="0" fontId="18" fillId="0" borderId="12" xfId="53" applyFont="1" applyBorder="1" applyAlignment="1">
      <alignment horizontal="center" vertical="top" wrapText="1"/>
      <protection/>
    </xf>
    <xf numFmtId="0" fontId="18" fillId="0" borderId="10" xfId="53" applyFont="1" applyBorder="1" applyAlignment="1">
      <alignment horizontal="center" vertical="top" wrapText="1"/>
      <protection/>
    </xf>
    <xf numFmtId="0" fontId="18" fillId="0" borderId="12" xfId="53" applyNumberFormat="1" applyFont="1" applyFill="1" applyBorder="1" applyAlignment="1">
      <alignment horizontal="center" vertical="top" wrapText="1"/>
      <protection/>
    </xf>
    <xf numFmtId="0" fontId="18" fillId="0" borderId="10" xfId="53" applyNumberFormat="1" applyFont="1" applyFill="1" applyBorder="1" applyAlignment="1">
      <alignment horizontal="center" vertical="top" wrapText="1"/>
      <protection/>
    </xf>
    <xf numFmtId="0" fontId="17" fillId="0" borderId="12" xfId="53" applyNumberFormat="1" applyFont="1" applyFill="1" applyBorder="1" applyAlignment="1">
      <alignment horizontal="center" vertical="top" wrapText="1"/>
      <protection/>
    </xf>
    <xf numFmtId="0" fontId="17" fillId="0" borderId="10" xfId="53" applyNumberFormat="1" applyFont="1" applyFill="1" applyBorder="1" applyAlignment="1">
      <alignment horizontal="center" vertical="top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 wrapText="1"/>
    </xf>
    <xf numFmtId="1" fontId="4" fillId="35" borderId="18" xfId="0" applyNumberFormat="1" applyFont="1" applyFill="1" applyBorder="1" applyAlignment="1">
      <alignment horizontal="center" vertical="center" wrapText="1"/>
    </xf>
    <xf numFmtId="1" fontId="4" fillId="35" borderId="15" xfId="0" applyNumberFormat="1" applyFont="1" applyFill="1" applyBorder="1" applyAlignment="1">
      <alignment horizontal="center" vertical="center" wrapText="1"/>
    </xf>
    <xf numFmtId="1" fontId="4" fillId="35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0" fillId="0" borderId="2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60" fillId="0" borderId="22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61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/>
    </xf>
    <xf numFmtId="1" fontId="4" fillId="35" borderId="10" xfId="0" applyNumberFormat="1" applyFont="1" applyFill="1" applyBorder="1" applyAlignment="1">
      <alignment horizontal="center" vertical="center" wrapText="1"/>
    </xf>
    <xf numFmtId="1" fontId="4" fillId="35" borderId="11" xfId="0" applyNumberFormat="1" applyFont="1" applyFill="1" applyBorder="1" applyAlignment="1">
      <alignment horizontal="center" vertical="center" wrapText="1"/>
    </xf>
    <xf numFmtId="1" fontId="4" fillId="35" borderId="12" xfId="0" applyNumberFormat="1" applyFont="1" applyFill="1" applyBorder="1" applyAlignment="1">
      <alignment horizontal="center" vertical="center" wrapText="1"/>
    </xf>
    <xf numFmtId="165" fontId="12" fillId="0" borderId="11" xfId="53" applyNumberFormat="1" applyFont="1" applyFill="1" applyBorder="1" applyAlignment="1">
      <alignment horizontal="center" vertical="top" wrapText="1"/>
      <protection/>
    </xf>
    <xf numFmtId="165" fontId="12" fillId="0" borderId="16" xfId="53" applyNumberFormat="1" applyFont="1" applyFill="1" applyBorder="1" applyAlignment="1">
      <alignment horizontal="center" vertical="top" wrapText="1"/>
      <protection/>
    </xf>
    <xf numFmtId="165" fontId="12" fillId="0" borderId="12" xfId="53" applyNumberFormat="1" applyFont="1" applyFill="1" applyBorder="1" applyAlignment="1">
      <alignment horizontal="center" vertical="top" wrapText="1"/>
      <protection/>
    </xf>
    <xf numFmtId="0" fontId="20" fillId="0" borderId="1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1" fontId="4" fillId="35" borderId="16" xfId="0" applyNumberFormat="1" applyFont="1" applyFill="1" applyBorder="1" applyAlignment="1">
      <alignment horizontal="center" vertical="center" wrapText="1"/>
    </xf>
    <xf numFmtId="165" fontId="17" fillId="0" borderId="12" xfId="53" applyNumberFormat="1" applyFont="1" applyFill="1" applyBorder="1" applyAlignment="1">
      <alignment horizontal="center" vertical="top" wrapText="1"/>
      <protection/>
    </xf>
    <xf numFmtId="165" fontId="19" fillId="0" borderId="10" xfId="53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5"/>
  <sheetViews>
    <sheetView tabSelected="1" zoomScale="80" zoomScaleNormal="80" zoomScalePageLayoutView="0" workbookViewId="0" topLeftCell="O4">
      <selection activeCell="AA17" sqref="AA17"/>
    </sheetView>
  </sheetViews>
  <sheetFormatPr defaultColWidth="9.140625" defaultRowHeight="15"/>
  <cols>
    <col min="1" max="1" width="24.00390625" style="0" customWidth="1"/>
    <col min="2" max="2" width="27.28125" style="0" customWidth="1"/>
    <col min="3" max="3" width="13.8515625" style="0" customWidth="1"/>
    <col min="4" max="4" width="33.00390625" style="0" customWidth="1"/>
    <col min="5" max="5" width="14.28125" style="0" customWidth="1"/>
    <col min="6" max="6" width="41.28125" style="0" customWidth="1"/>
    <col min="7" max="8" width="14.28125" style="0" customWidth="1"/>
    <col min="9" max="9" width="19.28125" style="0" customWidth="1"/>
    <col min="10" max="10" width="22.421875" style="0" customWidth="1"/>
    <col min="11" max="11" width="20.00390625" style="0" customWidth="1"/>
    <col min="12" max="12" width="16.140625" style="0" customWidth="1"/>
    <col min="13" max="17" width="20.140625" style="0" customWidth="1"/>
    <col min="18" max="19" width="23.00390625" style="0" customWidth="1"/>
    <col min="20" max="20" width="15.00390625" style="0" customWidth="1"/>
    <col min="21" max="21" width="13.140625" style="0" customWidth="1"/>
    <col min="22" max="24" width="15.140625" style="0" customWidth="1"/>
    <col min="25" max="25" width="17.8515625" style="0" customWidth="1"/>
    <col min="26" max="26" width="44.8515625" style="0" customWidth="1"/>
    <col min="27" max="27" width="28.140625" style="0" customWidth="1"/>
    <col min="28" max="29" width="19.7109375" style="0" customWidth="1"/>
    <col min="30" max="30" width="23.57421875" style="0" customWidth="1"/>
    <col min="31" max="32" width="22.421875" style="0" customWidth="1"/>
    <col min="33" max="33" width="17.00390625" style="0" customWidth="1"/>
    <col min="34" max="34" width="20.28125" style="0" customWidth="1"/>
    <col min="35" max="35" width="33.57421875" style="0" customWidth="1"/>
    <col min="36" max="36" width="17.140625" style="0" customWidth="1"/>
    <col min="37" max="37" width="16.57421875" style="0" customWidth="1"/>
    <col min="38" max="38" width="18.8515625" style="0" customWidth="1"/>
    <col min="39" max="39" width="18.7109375" style="0" customWidth="1"/>
    <col min="40" max="40" width="19.00390625" style="0" customWidth="1"/>
    <col min="41" max="41" width="18.28125" style="0" customWidth="1"/>
    <col min="42" max="42" width="17.140625" style="0" customWidth="1"/>
    <col min="43" max="43" width="18.28125" style="0" customWidth="1"/>
    <col min="44" max="44" width="17.140625" style="0" customWidth="1"/>
    <col min="45" max="45" width="19.28125" style="0" customWidth="1"/>
    <col min="46" max="46" width="19.140625" style="0" customWidth="1"/>
    <col min="47" max="47" width="20.28125" style="0" customWidth="1"/>
    <col min="48" max="48" width="23.8515625" style="0" customWidth="1"/>
    <col min="49" max="50" width="17.8515625" style="0" customWidth="1"/>
    <col min="51" max="51" width="27.7109375" style="0" customWidth="1"/>
    <col min="52" max="52" width="23.421875" style="0" customWidth="1"/>
    <col min="53" max="53" width="28.00390625" style="0" customWidth="1"/>
    <col min="54" max="54" width="52.421875" style="0" customWidth="1"/>
    <col min="55" max="56" width="15.7109375" style="0" customWidth="1"/>
    <col min="57" max="57" width="27.00390625" style="0" customWidth="1"/>
    <col min="58" max="58" width="23.421875" style="0" customWidth="1"/>
    <col min="59" max="60" width="30.57421875" style="0" customWidth="1"/>
    <col min="61" max="61" width="29.7109375" style="0" customWidth="1"/>
    <col min="62" max="62" width="30.57421875" style="0" customWidth="1"/>
    <col min="63" max="63" width="17.140625" style="0" customWidth="1"/>
    <col min="64" max="64" width="36.7109375" style="0" customWidth="1"/>
    <col min="65" max="65" width="14.140625" style="0" customWidth="1"/>
    <col min="66" max="66" width="15.421875" style="0" customWidth="1"/>
    <col min="67" max="67" width="14.8515625" style="0" customWidth="1"/>
    <col min="68" max="68" width="14.421875" style="0" customWidth="1"/>
    <col min="69" max="69" width="13.28125" style="0" customWidth="1"/>
    <col min="70" max="70" width="14.00390625" style="0" customWidth="1"/>
    <col min="71" max="71" width="12.28125" style="0" customWidth="1"/>
    <col min="72" max="72" width="12.8515625" style="0" customWidth="1"/>
    <col min="73" max="73" width="12.421875" style="0" customWidth="1"/>
    <col min="74" max="74" width="11.7109375" style="0" customWidth="1"/>
    <col min="75" max="75" width="11.57421875" style="0" customWidth="1"/>
    <col min="76" max="76" width="12.421875" style="0" customWidth="1"/>
    <col min="77" max="77" width="10.28125" style="0" customWidth="1"/>
    <col min="78" max="78" width="12.140625" style="0" customWidth="1"/>
    <col min="79" max="79" width="10.421875" style="0" customWidth="1"/>
    <col min="80" max="80" width="12.28125" style="0" customWidth="1"/>
    <col min="81" max="81" width="10.8515625" style="0" customWidth="1"/>
    <col min="82" max="82" width="12.140625" style="0" customWidth="1"/>
    <col min="83" max="83" width="31.8515625" style="0" customWidth="1"/>
    <col min="84" max="84" width="10.421875" style="0" customWidth="1"/>
    <col min="85" max="85" width="11.00390625" style="0" customWidth="1"/>
    <col min="86" max="86" width="19.28125" style="0" customWidth="1"/>
    <col min="87" max="87" width="25.7109375" style="0" customWidth="1"/>
    <col min="88" max="88" width="28.421875" style="0" customWidth="1"/>
    <col min="89" max="89" width="16.57421875" style="0" customWidth="1"/>
    <col min="90" max="90" width="36.421875" style="0" customWidth="1"/>
    <col min="91" max="91" width="54.00390625" style="0" customWidth="1"/>
    <col min="92" max="92" width="16.57421875" style="0" customWidth="1"/>
    <col min="93" max="93" width="37.8515625" style="0" customWidth="1"/>
    <col min="94" max="94" width="53.8515625" style="0" customWidth="1"/>
    <col min="95" max="97" width="16.8515625" style="0" customWidth="1"/>
    <col min="98" max="98" width="23.7109375" style="0" customWidth="1"/>
    <col min="99" max="99" width="21.140625" style="0" customWidth="1"/>
    <col min="100" max="100" width="12.421875" style="0" customWidth="1"/>
    <col min="101" max="101" width="20.140625" style="0" customWidth="1"/>
    <col min="102" max="102" width="21.8515625" style="0" customWidth="1"/>
    <col min="103" max="103" width="20.421875" style="0" customWidth="1"/>
    <col min="104" max="104" width="11.7109375" style="0" customWidth="1"/>
    <col min="105" max="105" width="17.28125" style="0" customWidth="1"/>
    <col min="106" max="106" width="13.57421875" style="0" customWidth="1"/>
    <col min="108" max="108" width="13.421875" style="0" customWidth="1"/>
    <col min="109" max="115" width="11.8515625" style="0" customWidth="1"/>
    <col min="116" max="116" width="20.00390625" style="0" customWidth="1"/>
    <col min="117" max="117" width="12.421875" style="0" customWidth="1"/>
    <col min="118" max="118" width="16.140625" style="0" customWidth="1"/>
    <col min="119" max="119" width="34.00390625" style="0" customWidth="1"/>
    <col min="121" max="121" width="16.421875" style="0" customWidth="1"/>
    <col min="122" max="122" width="18.28125" style="0" customWidth="1"/>
    <col min="123" max="123" width="19.28125" style="0" customWidth="1"/>
    <col min="124" max="124" width="19.57421875" style="0" customWidth="1"/>
    <col min="125" max="125" width="35.7109375" style="0" customWidth="1"/>
    <col min="126" max="126" width="27.00390625" style="0" customWidth="1"/>
    <col min="127" max="127" width="19.421875" style="0" customWidth="1"/>
    <col min="128" max="128" width="15.57421875" style="0" customWidth="1"/>
    <col min="129" max="129" width="18.140625" style="0" customWidth="1"/>
    <col min="130" max="131" width="18.7109375" style="0" customWidth="1"/>
  </cols>
  <sheetData>
    <row r="1" spans="1:123" s="9" customFormat="1" ht="12.75" customHeight="1">
      <c r="A1" s="139" t="s">
        <v>97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65" t="s">
        <v>157</v>
      </c>
      <c r="N1" s="165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104" t="s">
        <v>155</v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5"/>
      <c r="AN1" s="55"/>
      <c r="AO1" s="55"/>
      <c r="AP1" s="103" t="s">
        <v>156</v>
      </c>
      <c r="AQ1" s="104"/>
      <c r="AR1" s="104"/>
      <c r="AS1" s="104"/>
      <c r="AT1" s="104"/>
      <c r="AU1" s="104"/>
      <c r="AV1" s="104"/>
      <c r="AW1" s="104"/>
      <c r="AX1" s="104"/>
      <c r="AY1" s="104"/>
      <c r="AZ1" s="103" t="s">
        <v>11</v>
      </c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 t="s">
        <v>154</v>
      </c>
      <c r="CL1" s="154"/>
      <c r="CM1" s="154"/>
      <c r="CN1" s="154"/>
      <c r="CO1" s="154"/>
      <c r="CP1" s="154"/>
      <c r="CQ1" s="103" t="s">
        <v>12</v>
      </c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3" t="s">
        <v>158</v>
      </c>
      <c r="DG1" s="104"/>
      <c r="DH1" s="104"/>
      <c r="DI1" s="104"/>
      <c r="DJ1" s="104"/>
      <c r="DK1" s="105"/>
      <c r="DL1" s="56"/>
      <c r="DM1" s="56"/>
      <c r="DN1" s="56"/>
      <c r="DQ1" s="57"/>
      <c r="DR1" s="57"/>
      <c r="DS1" s="58"/>
    </row>
    <row r="2" spans="1:128" s="8" customFormat="1" ht="48.75" customHeight="1">
      <c r="A2" s="125" t="s">
        <v>62</v>
      </c>
      <c r="B2" s="114" t="s">
        <v>10</v>
      </c>
      <c r="C2" s="114" t="s">
        <v>63</v>
      </c>
      <c r="D2" s="114" t="s">
        <v>64</v>
      </c>
      <c r="E2" s="147" t="s">
        <v>94</v>
      </c>
      <c r="F2" s="70" t="s">
        <v>25</v>
      </c>
      <c r="G2" s="70" t="s">
        <v>26</v>
      </c>
      <c r="H2" s="70" t="s">
        <v>27</v>
      </c>
      <c r="I2" s="70" t="s">
        <v>129</v>
      </c>
      <c r="J2" s="115" t="s">
        <v>188</v>
      </c>
      <c r="K2" s="114" t="s">
        <v>18</v>
      </c>
      <c r="L2" s="99" t="s">
        <v>103</v>
      </c>
      <c r="M2" s="136" t="s">
        <v>143</v>
      </c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  <c r="Z2" s="114" t="s">
        <v>142</v>
      </c>
      <c r="AA2" s="114"/>
      <c r="AB2" s="114"/>
      <c r="AC2" s="114"/>
      <c r="AD2" s="114"/>
      <c r="AE2" s="114"/>
      <c r="AF2" s="114"/>
      <c r="AG2" s="114" t="s">
        <v>141</v>
      </c>
      <c r="AH2" s="114"/>
      <c r="AI2" s="114" t="s">
        <v>65</v>
      </c>
      <c r="AJ2" s="111" t="s">
        <v>71</v>
      </c>
      <c r="AK2" s="112"/>
      <c r="AL2" s="112"/>
      <c r="AM2" s="113"/>
      <c r="AN2" s="99" t="s">
        <v>70</v>
      </c>
      <c r="AO2" s="99"/>
      <c r="AP2" s="109" t="s">
        <v>192</v>
      </c>
      <c r="AQ2" s="127"/>
      <c r="AR2" s="110"/>
      <c r="AS2" s="109" t="s">
        <v>69</v>
      </c>
      <c r="AT2" s="110"/>
      <c r="AU2" s="115" t="s">
        <v>68</v>
      </c>
      <c r="AV2" s="114" t="s">
        <v>72</v>
      </c>
      <c r="AW2" s="109" t="s">
        <v>73</v>
      </c>
      <c r="AX2" s="127"/>
      <c r="AY2" s="127"/>
      <c r="AZ2" s="114" t="s">
        <v>0</v>
      </c>
      <c r="BA2" s="114" t="s">
        <v>74</v>
      </c>
      <c r="BB2" s="144" t="s">
        <v>77</v>
      </c>
      <c r="BC2" s="145"/>
      <c r="BD2" s="145"/>
      <c r="BE2" s="145"/>
      <c r="BF2" s="145"/>
      <c r="BG2" s="145"/>
      <c r="BH2" s="145"/>
      <c r="BI2" s="145"/>
      <c r="BJ2" s="145"/>
      <c r="BK2" s="145"/>
      <c r="BL2" s="152" t="s">
        <v>139</v>
      </c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44" t="s">
        <v>87</v>
      </c>
      <c r="CL2" s="145"/>
      <c r="CM2" s="145"/>
      <c r="CN2" s="145"/>
      <c r="CO2" s="145"/>
      <c r="CP2" s="146"/>
      <c r="CQ2" s="114" t="s">
        <v>88</v>
      </c>
      <c r="CR2" s="114"/>
      <c r="CS2" s="114"/>
      <c r="CT2" s="114"/>
      <c r="CU2" s="114"/>
      <c r="CV2" s="114"/>
      <c r="CW2" s="128" t="s">
        <v>138</v>
      </c>
      <c r="CX2" s="129"/>
      <c r="CY2" s="129"/>
      <c r="CZ2" s="129"/>
      <c r="DA2" s="129"/>
      <c r="DB2" s="129"/>
      <c r="DC2" s="129"/>
      <c r="DD2" s="129"/>
      <c r="DE2" s="129"/>
      <c r="DF2" s="122" t="s">
        <v>137</v>
      </c>
      <c r="DG2" s="123"/>
      <c r="DH2" s="123"/>
      <c r="DI2" s="123"/>
      <c r="DJ2" s="123"/>
      <c r="DK2" s="124"/>
      <c r="DL2" s="167" t="s">
        <v>198</v>
      </c>
      <c r="DM2" s="166" t="s">
        <v>164</v>
      </c>
      <c r="DN2" s="166"/>
      <c r="DO2" s="157" t="s">
        <v>136</v>
      </c>
      <c r="DQ2" s="120" t="s">
        <v>92</v>
      </c>
      <c r="DR2" s="120"/>
      <c r="DS2" s="120"/>
      <c r="DT2" s="120"/>
      <c r="DU2" s="120"/>
      <c r="DV2" s="120"/>
      <c r="DW2" s="120"/>
      <c r="DX2" s="120"/>
    </row>
    <row r="3" spans="1:131" s="9" customFormat="1" ht="100.5" customHeight="1">
      <c r="A3" s="125"/>
      <c r="B3" s="114"/>
      <c r="C3" s="114"/>
      <c r="D3" s="114"/>
      <c r="E3" s="147"/>
      <c r="F3" s="70"/>
      <c r="G3" s="70"/>
      <c r="H3" s="70"/>
      <c r="I3" s="70"/>
      <c r="J3" s="133"/>
      <c r="K3" s="114"/>
      <c r="L3" s="99"/>
      <c r="M3" s="70" t="s">
        <v>184</v>
      </c>
      <c r="N3" s="70" t="s">
        <v>190</v>
      </c>
      <c r="O3" s="102" t="s">
        <v>40</v>
      </c>
      <c r="P3" s="102" t="s">
        <v>41</v>
      </c>
      <c r="Q3" s="102" t="s">
        <v>39</v>
      </c>
      <c r="R3" s="115" t="s">
        <v>199</v>
      </c>
      <c r="S3" s="102" t="s">
        <v>42</v>
      </c>
      <c r="T3" s="70" t="s">
        <v>29</v>
      </c>
      <c r="U3" s="70"/>
      <c r="V3" s="70"/>
      <c r="W3" s="100" t="s">
        <v>34</v>
      </c>
      <c r="X3" s="135"/>
      <c r="Y3" s="101"/>
      <c r="Z3" s="172" t="s">
        <v>172</v>
      </c>
      <c r="AA3" s="173"/>
      <c r="AB3" s="114" t="s">
        <v>169</v>
      </c>
      <c r="AC3" s="115" t="s">
        <v>171</v>
      </c>
      <c r="AD3" s="115" t="s">
        <v>182</v>
      </c>
      <c r="AE3" s="174" t="s">
        <v>173</v>
      </c>
      <c r="AF3" s="173"/>
      <c r="AG3" s="125" t="s">
        <v>32</v>
      </c>
      <c r="AH3" s="114" t="s">
        <v>33</v>
      </c>
      <c r="AI3" s="114"/>
      <c r="AJ3" s="3" t="s">
        <v>59</v>
      </c>
      <c r="AK3" s="3" t="s">
        <v>53</v>
      </c>
      <c r="AL3" s="3" t="s">
        <v>59</v>
      </c>
      <c r="AM3" s="3" t="s">
        <v>54</v>
      </c>
      <c r="AN3" s="99"/>
      <c r="AO3" s="99"/>
      <c r="AP3" s="115" t="s">
        <v>66</v>
      </c>
      <c r="AQ3" s="115" t="s">
        <v>67</v>
      </c>
      <c r="AR3" s="115" t="s">
        <v>112</v>
      </c>
      <c r="AS3" s="115" t="s">
        <v>59</v>
      </c>
      <c r="AT3" s="115" t="s">
        <v>53</v>
      </c>
      <c r="AU3" s="164"/>
      <c r="AV3" s="114"/>
      <c r="AW3" s="115" t="s">
        <v>19</v>
      </c>
      <c r="AX3" s="115" t="s">
        <v>114</v>
      </c>
      <c r="AY3" s="115" t="s">
        <v>116</v>
      </c>
      <c r="AZ3" s="114"/>
      <c r="BA3" s="114"/>
      <c r="BB3" s="114" t="s">
        <v>75</v>
      </c>
      <c r="BC3" s="130" t="s">
        <v>76</v>
      </c>
      <c r="BD3" s="130"/>
      <c r="BE3" s="130" t="s">
        <v>78</v>
      </c>
      <c r="BF3" s="130" t="s">
        <v>160</v>
      </c>
      <c r="BG3" s="99" t="s">
        <v>120</v>
      </c>
      <c r="BH3" s="99" t="s">
        <v>193</v>
      </c>
      <c r="BI3" s="131" t="s">
        <v>205</v>
      </c>
      <c r="BJ3" s="151" t="s">
        <v>140</v>
      </c>
      <c r="BK3" s="99" t="s">
        <v>121</v>
      </c>
      <c r="BL3" s="131" t="s">
        <v>79</v>
      </c>
      <c r="BM3" s="106" t="s">
        <v>80</v>
      </c>
      <c r="BN3" s="107"/>
      <c r="BO3" s="107"/>
      <c r="BP3" s="107"/>
      <c r="BQ3" s="107"/>
      <c r="BR3" s="108"/>
      <c r="BS3" s="106" t="s">
        <v>81</v>
      </c>
      <c r="BT3" s="107"/>
      <c r="BU3" s="107"/>
      <c r="BV3" s="107"/>
      <c r="BW3" s="107"/>
      <c r="BX3" s="108"/>
      <c r="BY3" s="111" t="s">
        <v>82</v>
      </c>
      <c r="BZ3" s="112"/>
      <c r="CA3" s="112"/>
      <c r="CB3" s="112"/>
      <c r="CC3" s="112"/>
      <c r="CD3" s="113"/>
      <c r="CE3" s="160" t="s">
        <v>83</v>
      </c>
      <c r="CF3" s="109" t="s">
        <v>84</v>
      </c>
      <c r="CG3" s="110"/>
      <c r="CH3" s="149" t="s">
        <v>3</v>
      </c>
      <c r="CI3" s="130" t="s">
        <v>161</v>
      </c>
      <c r="CJ3" s="131" t="s">
        <v>85</v>
      </c>
      <c r="CK3" s="149" t="s">
        <v>58</v>
      </c>
      <c r="CL3" s="162"/>
      <c r="CM3" s="163"/>
      <c r="CN3" s="109" t="s">
        <v>196</v>
      </c>
      <c r="CO3" s="127"/>
      <c r="CP3" s="110"/>
      <c r="CQ3" s="115" t="s">
        <v>13</v>
      </c>
      <c r="CR3" s="75" t="s">
        <v>14</v>
      </c>
      <c r="CS3" s="75" t="s">
        <v>15</v>
      </c>
      <c r="CT3" s="129" t="s">
        <v>16</v>
      </c>
      <c r="CU3" s="156" t="s">
        <v>52</v>
      </c>
      <c r="CV3" s="129" t="s">
        <v>17</v>
      </c>
      <c r="CW3" s="155" t="s">
        <v>20</v>
      </c>
      <c r="CX3" s="71" t="s">
        <v>24</v>
      </c>
      <c r="CY3" s="72"/>
      <c r="CZ3" s="148" t="s">
        <v>5</v>
      </c>
      <c r="DA3" s="148"/>
      <c r="DB3" s="148" t="s">
        <v>6</v>
      </c>
      <c r="DC3" s="148"/>
      <c r="DD3" s="148" t="s">
        <v>7</v>
      </c>
      <c r="DE3" s="148"/>
      <c r="DF3" s="100" t="s">
        <v>197</v>
      </c>
      <c r="DG3" s="101"/>
      <c r="DH3" s="102" t="s">
        <v>35</v>
      </c>
      <c r="DI3" s="101"/>
      <c r="DJ3" s="102" t="s">
        <v>36</v>
      </c>
      <c r="DK3" s="101"/>
      <c r="DL3" s="175"/>
      <c r="DM3" s="167" t="s">
        <v>165</v>
      </c>
      <c r="DN3" s="167" t="s">
        <v>166</v>
      </c>
      <c r="DO3" s="158"/>
      <c r="DQ3" s="121" t="s">
        <v>49</v>
      </c>
      <c r="DR3" s="73" t="s">
        <v>89</v>
      </c>
      <c r="DS3" s="70" t="s">
        <v>90</v>
      </c>
      <c r="DT3" s="98" t="s">
        <v>91</v>
      </c>
      <c r="DU3" s="117" t="s">
        <v>50</v>
      </c>
      <c r="DV3" s="118" t="s">
        <v>51</v>
      </c>
      <c r="DW3" s="64" t="s">
        <v>60</v>
      </c>
      <c r="DX3" s="64" t="s">
        <v>61</v>
      </c>
      <c r="DY3" s="64" t="s">
        <v>185</v>
      </c>
      <c r="DZ3" s="64" t="s">
        <v>187</v>
      </c>
      <c r="EA3" s="64" t="s">
        <v>186</v>
      </c>
    </row>
    <row r="4" spans="1:131" s="9" customFormat="1" ht="137.25" customHeight="1">
      <c r="A4" s="125"/>
      <c r="B4" s="114"/>
      <c r="C4" s="114"/>
      <c r="D4" s="114"/>
      <c r="E4" s="147"/>
      <c r="F4" s="70"/>
      <c r="G4" s="70"/>
      <c r="H4" s="70"/>
      <c r="I4" s="70"/>
      <c r="J4" s="134"/>
      <c r="K4" s="114"/>
      <c r="L4" s="99"/>
      <c r="M4" s="70"/>
      <c r="N4" s="70"/>
      <c r="O4" s="102"/>
      <c r="P4" s="102"/>
      <c r="Q4" s="102"/>
      <c r="R4" s="116"/>
      <c r="S4" s="102"/>
      <c r="T4" s="7" t="s">
        <v>28</v>
      </c>
      <c r="U4" s="7" t="s">
        <v>30</v>
      </c>
      <c r="V4" s="7" t="s">
        <v>31</v>
      </c>
      <c r="W4" s="32" t="s">
        <v>28</v>
      </c>
      <c r="X4" s="32" t="s">
        <v>30</v>
      </c>
      <c r="Y4" s="32" t="s">
        <v>31</v>
      </c>
      <c r="Z4" s="49" t="s">
        <v>174</v>
      </c>
      <c r="AA4" s="51" t="s">
        <v>194</v>
      </c>
      <c r="AB4" s="114"/>
      <c r="AC4" s="116"/>
      <c r="AD4" s="116"/>
      <c r="AE4" s="51" t="s">
        <v>175</v>
      </c>
      <c r="AF4" s="51" t="s">
        <v>176</v>
      </c>
      <c r="AG4" s="126"/>
      <c r="AH4" s="114"/>
      <c r="AI4" s="114"/>
      <c r="AJ4" s="109" t="s">
        <v>55</v>
      </c>
      <c r="AK4" s="110"/>
      <c r="AL4" s="106" t="s">
        <v>56</v>
      </c>
      <c r="AM4" s="108"/>
      <c r="AN4" s="31" t="s">
        <v>55</v>
      </c>
      <c r="AO4" s="31" t="s">
        <v>56</v>
      </c>
      <c r="AP4" s="116"/>
      <c r="AQ4" s="116"/>
      <c r="AR4" s="116"/>
      <c r="AS4" s="116"/>
      <c r="AT4" s="116"/>
      <c r="AU4" s="116"/>
      <c r="AV4" s="114"/>
      <c r="AW4" s="116"/>
      <c r="AX4" s="116"/>
      <c r="AY4" s="116"/>
      <c r="AZ4" s="114"/>
      <c r="BA4" s="114"/>
      <c r="BB4" s="114"/>
      <c r="BC4" s="3" t="s">
        <v>1</v>
      </c>
      <c r="BD4" s="6" t="s">
        <v>2</v>
      </c>
      <c r="BE4" s="130"/>
      <c r="BF4" s="130"/>
      <c r="BG4" s="99"/>
      <c r="BH4" s="99"/>
      <c r="BI4" s="132"/>
      <c r="BJ4" s="151"/>
      <c r="BK4" s="99"/>
      <c r="BL4" s="132"/>
      <c r="BM4" s="34" t="s">
        <v>43</v>
      </c>
      <c r="BN4" s="34" t="s">
        <v>44</v>
      </c>
      <c r="BO4" s="34" t="s">
        <v>46</v>
      </c>
      <c r="BP4" s="34" t="s">
        <v>47</v>
      </c>
      <c r="BQ4" s="34" t="s">
        <v>45</v>
      </c>
      <c r="BR4" s="34" t="s">
        <v>48</v>
      </c>
      <c r="BS4" s="34" t="s">
        <v>43</v>
      </c>
      <c r="BT4" s="34" t="s">
        <v>44</v>
      </c>
      <c r="BU4" s="34" t="s">
        <v>46</v>
      </c>
      <c r="BV4" s="34" t="s">
        <v>47</v>
      </c>
      <c r="BW4" s="34" t="s">
        <v>45</v>
      </c>
      <c r="BX4" s="34" t="s">
        <v>48</v>
      </c>
      <c r="BY4" s="31" t="s">
        <v>43</v>
      </c>
      <c r="BZ4" s="31" t="s">
        <v>44</v>
      </c>
      <c r="CA4" s="31" t="s">
        <v>46</v>
      </c>
      <c r="CB4" s="31" t="s">
        <v>47</v>
      </c>
      <c r="CC4" s="31" t="s">
        <v>45</v>
      </c>
      <c r="CD4" s="31" t="s">
        <v>48</v>
      </c>
      <c r="CE4" s="161"/>
      <c r="CF4" s="2" t="s">
        <v>1</v>
      </c>
      <c r="CG4" s="2" t="s">
        <v>4</v>
      </c>
      <c r="CH4" s="150"/>
      <c r="CI4" s="130"/>
      <c r="CJ4" s="132"/>
      <c r="CK4" s="35" t="s">
        <v>86</v>
      </c>
      <c r="CL4" s="50" t="s">
        <v>124</v>
      </c>
      <c r="CM4" s="50" t="s">
        <v>57</v>
      </c>
      <c r="CN4" s="35" t="s">
        <v>86</v>
      </c>
      <c r="CO4" s="50" t="s">
        <v>124</v>
      </c>
      <c r="CP4" s="50" t="s">
        <v>57</v>
      </c>
      <c r="CQ4" s="116"/>
      <c r="CR4" s="76"/>
      <c r="CS4" s="76"/>
      <c r="CT4" s="129"/>
      <c r="CU4" s="76"/>
      <c r="CV4" s="129"/>
      <c r="CW4" s="155"/>
      <c r="CX4" s="5" t="s">
        <v>21</v>
      </c>
      <c r="CY4" s="5" t="s">
        <v>22</v>
      </c>
      <c r="CZ4" s="4" t="s">
        <v>23</v>
      </c>
      <c r="DA4" s="4" t="s">
        <v>8</v>
      </c>
      <c r="DB4" s="4" t="s">
        <v>23</v>
      </c>
      <c r="DC4" s="4" t="s">
        <v>9</v>
      </c>
      <c r="DD4" s="4" t="s">
        <v>23</v>
      </c>
      <c r="DE4" s="4" t="s">
        <v>9</v>
      </c>
      <c r="DF4" s="33" t="s">
        <v>38</v>
      </c>
      <c r="DG4" s="33" t="s">
        <v>37</v>
      </c>
      <c r="DH4" s="33" t="s">
        <v>38</v>
      </c>
      <c r="DI4" s="33" t="s">
        <v>37</v>
      </c>
      <c r="DJ4" s="33" t="s">
        <v>38</v>
      </c>
      <c r="DK4" s="33" t="s">
        <v>37</v>
      </c>
      <c r="DL4" s="168"/>
      <c r="DM4" s="168"/>
      <c r="DN4" s="168"/>
      <c r="DO4" s="159"/>
      <c r="DQ4" s="74"/>
      <c r="DR4" s="74"/>
      <c r="DS4" s="70"/>
      <c r="DT4" s="98"/>
      <c r="DU4" s="117"/>
      <c r="DV4" s="119"/>
      <c r="DW4" s="65"/>
      <c r="DX4" s="65"/>
      <c r="DY4" s="65"/>
      <c r="DZ4" s="65"/>
      <c r="EA4" s="65"/>
    </row>
    <row r="5" spans="1:131" s="9" customFormat="1" ht="22.5" customHeight="1">
      <c r="A5" s="17">
        <v>1</v>
      </c>
      <c r="B5" s="18">
        <v>2</v>
      </c>
      <c r="C5" s="17">
        <v>3</v>
      </c>
      <c r="D5" s="17">
        <v>4</v>
      </c>
      <c r="E5" s="18">
        <v>5</v>
      </c>
      <c r="F5" s="17">
        <v>6</v>
      </c>
      <c r="G5" s="17">
        <v>7</v>
      </c>
      <c r="H5" s="18">
        <v>8</v>
      </c>
      <c r="I5" s="17">
        <v>9</v>
      </c>
      <c r="J5" s="17">
        <v>10</v>
      </c>
      <c r="K5" s="18">
        <v>11</v>
      </c>
      <c r="L5" s="17">
        <v>12</v>
      </c>
      <c r="M5" s="17">
        <v>13</v>
      </c>
      <c r="N5" s="18">
        <v>14</v>
      </c>
      <c r="O5" s="17">
        <v>15</v>
      </c>
      <c r="P5" s="17">
        <v>16</v>
      </c>
      <c r="Q5" s="18">
        <v>17</v>
      </c>
      <c r="R5" s="17">
        <v>18</v>
      </c>
      <c r="S5" s="17">
        <v>19</v>
      </c>
      <c r="T5" s="18">
        <v>20</v>
      </c>
      <c r="U5" s="17">
        <v>21</v>
      </c>
      <c r="V5" s="17">
        <v>22</v>
      </c>
      <c r="W5" s="18">
        <v>23</v>
      </c>
      <c r="X5" s="17">
        <v>24</v>
      </c>
      <c r="Y5" s="17">
        <v>25</v>
      </c>
      <c r="Z5" s="18">
        <v>26</v>
      </c>
      <c r="AA5" s="17">
        <v>27</v>
      </c>
      <c r="AB5" s="17">
        <v>28</v>
      </c>
      <c r="AC5" s="18">
        <v>29</v>
      </c>
      <c r="AD5" s="17">
        <v>30</v>
      </c>
      <c r="AE5" s="17">
        <v>31</v>
      </c>
      <c r="AF5" s="18">
        <v>32</v>
      </c>
      <c r="AG5" s="17">
        <v>33</v>
      </c>
      <c r="AH5" s="17">
        <v>34</v>
      </c>
      <c r="AI5" s="18">
        <v>35</v>
      </c>
      <c r="AJ5" s="17">
        <v>36</v>
      </c>
      <c r="AK5" s="17">
        <v>37</v>
      </c>
      <c r="AL5" s="18">
        <v>38</v>
      </c>
      <c r="AM5" s="17">
        <v>39</v>
      </c>
      <c r="AN5" s="17">
        <v>40</v>
      </c>
      <c r="AO5" s="18">
        <v>41</v>
      </c>
      <c r="AP5" s="17">
        <v>42</v>
      </c>
      <c r="AQ5" s="17">
        <v>43</v>
      </c>
      <c r="AR5" s="18">
        <v>44</v>
      </c>
      <c r="AS5" s="17">
        <v>45</v>
      </c>
      <c r="AT5" s="17">
        <v>46</v>
      </c>
      <c r="AU5" s="18">
        <v>47</v>
      </c>
      <c r="AV5" s="17">
        <v>48</v>
      </c>
      <c r="AW5" s="17">
        <v>49</v>
      </c>
      <c r="AX5" s="18">
        <v>50</v>
      </c>
      <c r="AY5" s="17">
        <v>51</v>
      </c>
      <c r="AZ5" s="17">
        <v>52</v>
      </c>
      <c r="BA5" s="18">
        <v>53</v>
      </c>
      <c r="BB5" s="17">
        <v>54</v>
      </c>
      <c r="BC5" s="17">
        <v>55</v>
      </c>
      <c r="BD5" s="18">
        <v>56</v>
      </c>
      <c r="BE5" s="17">
        <v>57</v>
      </c>
      <c r="BF5" s="17">
        <v>58</v>
      </c>
      <c r="BG5" s="18">
        <v>59</v>
      </c>
      <c r="BH5" s="17">
        <v>60</v>
      </c>
      <c r="BI5" s="17" t="s">
        <v>204</v>
      </c>
      <c r="BJ5" s="17">
        <v>61</v>
      </c>
      <c r="BK5" s="18">
        <v>62</v>
      </c>
      <c r="BL5" s="17">
        <v>63</v>
      </c>
      <c r="BM5" s="17">
        <v>64</v>
      </c>
      <c r="BN5" s="18">
        <v>65</v>
      </c>
      <c r="BO5" s="17">
        <v>66</v>
      </c>
      <c r="BP5" s="17">
        <v>67</v>
      </c>
      <c r="BQ5" s="18">
        <v>68</v>
      </c>
      <c r="BR5" s="17">
        <v>69</v>
      </c>
      <c r="BS5" s="17">
        <v>70</v>
      </c>
      <c r="BT5" s="18">
        <v>71</v>
      </c>
      <c r="BU5" s="17">
        <v>72</v>
      </c>
      <c r="BV5" s="17">
        <v>73</v>
      </c>
      <c r="BW5" s="18">
        <v>74</v>
      </c>
      <c r="BX5" s="17">
        <v>75</v>
      </c>
      <c r="BY5" s="17">
        <v>76</v>
      </c>
      <c r="BZ5" s="18">
        <v>77</v>
      </c>
      <c r="CA5" s="17">
        <v>78</v>
      </c>
      <c r="CB5" s="17">
        <v>79</v>
      </c>
      <c r="CC5" s="18">
        <v>80</v>
      </c>
      <c r="CD5" s="17">
        <v>81</v>
      </c>
      <c r="CE5" s="17">
        <v>82</v>
      </c>
      <c r="CF5" s="18">
        <v>83</v>
      </c>
      <c r="CG5" s="17">
        <v>84</v>
      </c>
      <c r="CH5" s="17">
        <v>85</v>
      </c>
      <c r="CI5" s="18">
        <v>86</v>
      </c>
      <c r="CJ5" s="17">
        <v>87</v>
      </c>
      <c r="CK5" s="17">
        <v>88</v>
      </c>
      <c r="CL5" s="18">
        <v>89</v>
      </c>
      <c r="CM5" s="17">
        <v>90</v>
      </c>
      <c r="CN5" s="17">
        <v>91</v>
      </c>
      <c r="CO5" s="18">
        <v>92</v>
      </c>
      <c r="CP5" s="17">
        <v>93</v>
      </c>
      <c r="CQ5" s="17">
        <v>94</v>
      </c>
      <c r="CR5" s="18">
        <v>95</v>
      </c>
      <c r="CS5" s="17">
        <v>96</v>
      </c>
      <c r="CT5" s="17">
        <v>97</v>
      </c>
      <c r="CU5" s="18">
        <v>98</v>
      </c>
      <c r="CV5" s="17">
        <v>99</v>
      </c>
      <c r="CW5" s="17">
        <v>100</v>
      </c>
      <c r="CX5" s="18">
        <v>101</v>
      </c>
      <c r="CY5" s="17">
        <v>102</v>
      </c>
      <c r="CZ5" s="17">
        <v>103</v>
      </c>
      <c r="DA5" s="18">
        <v>104</v>
      </c>
      <c r="DB5" s="17">
        <v>105</v>
      </c>
      <c r="DC5" s="17">
        <v>106</v>
      </c>
      <c r="DD5" s="18">
        <v>107</v>
      </c>
      <c r="DE5" s="17">
        <v>108</v>
      </c>
      <c r="DF5" s="17">
        <v>109</v>
      </c>
      <c r="DG5" s="18">
        <v>110</v>
      </c>
      <c r="DH5" s="17">
        <v>111</v>
      </c>
      <c r="DI5" s="17">
        <v>112</v>
      </c>
      <c r="DJ5" s="18">
        <v>113</v>
      </c>
      <c r="DK5" s="17">
        <v>114</v>
      </c>
      <c r="DL5" s="17">
        <v>115</v>
      </c>
      <c r="DM5" s="18">
        <v>116</v>
      </c>
      <c r="DN5" s="17">
        <v>117</v>
      </c>
      <c r="DO5" s="17">
        <v>118</v>
      </c>
      <c r="DQ5" s="18">
        <v>121</v>
      </c>
      <c r="DR5" s="18">
        <v>122</v>
      </c>
      <c r="DS5" s="18">
        <v>123</v>
      </c>
      <c r="DT5" s="18">
        <v>124</v>
      </c>
      <c r="DU5" s="18">
        <v>125</v>
      </c>
      <c r="DV5" s="18">
        <v>126</v>
      </c>
      <c r="DW5" s="18">
        <v>127</v>
      </c>
      <c r="DX5" s="18">
        <v>128</v>
      </c>
      <c r="DY5" s="18">
        <v>129</v>
      </c>
      <c r="DZ5" s="18">
        <v>130</v>
      </c>
      <c r="EA5" s="18">
        <v>131</v>
      </c>
    </row>
    <row r="6" spans="1:131" s="1" customFormat="1" ht="19.5" customHeight="1">
      <c r="A6" s="10"/>
      <c r="B6" s="10"/>
      <c r="C6" s="10"/>
      <c r="D6" s="11"/>
      <c r="E6" s="47"/>
      <c r="F6" s="20"/>
      <c r="G6" s="20"/>
      <c r="H6" s="11"/>
      <c r="I6" s="11"/>
      <c r="J6" s="10"/>
      <c r="K6" s="12"/>
      <c r="L6" s="12"/>
      <c r="M6" s="30"/>
      <c r="N6" s="30"/>
      <c r="O6" s="30"/>
      <c r="P6" s="30"/>
      <c r="Q6" s="30"/>
      <c r="R6" s="29"/>
      <c r="S6" s="29"/>
      <c r="T6" s="36">
        <f>N6</f>
        <v>0</v>
      </c>
      <c r="U6" s="30"/>
      <c r="V6" s="30"/>
      <c r="W6" s="36">
        <f>O6</f>
        <v>0</v>
      </c>
      <c r="X6" s="30"/>
      <c r="Y6" s="30"/>
      <c r="Z6" s="13"/>
      <c r="AA6" s="13"/>
      <c r="AB6" s="14"/>
      <c r="AC6" s="14"/>
      <c r="AD6" s="12"/>
      <c r="AE6" s="37" t="e">
        <f>(AC6-AD6)/(Z6-AA6)</f>
        <v>#DIV/0!</v>
      </c>
      <c r="AF6" s="37" t="e">
        <f>AD6/AA6</f>
        <v>#DIV/0!</v>
      </c>
      <c r="AG6" s="13"/>
      <c r="AH6" s="14"/>
      <c r="AI6" s="10"/>
      <c r="AJ6" s="46"/>
      <c r="AK6" s="46"/>
      <c r="AL6" s="46"/>
      <c r="AM6" s="46"/>
      <c r="AN6" s="46"/>
      <c r="AO6" s="46"/>
      <c r="AP6" s="30"/>
      <c r="AQ6" s="30"/>
      <c r="AR6" s="14"/>
      <c r="AS6" s="46"/>
      <c r="AT6" s="46"/>
      <c r="AU6" s="46"/>
      <c r="AV6" s="10"/>
      <c r="AW6" s="15"/>
      <c r="AX6" s="15"/>
      <c r="AY6" s="10"/>
      <c r="AZ6" s="10"/>
      <c r="BA6" s="10"/>
      <c r="BB6" s="15"/>
      <c r="BC6" s="12"/>
      <c r="BD6" s="12"/>
      <c r="BE6" s="12"/>
      <c r="BF6" s="12"/>
      <c r="BG6" s="15"/>
      <c r="BH6" s="15"/>
      <c r="BI6" s="44"/>
      <c r="BJ6" s="15"/>
      <c r="BK6" s="44"/>
      <c r="BL6" s="16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5"/>
      <c r="CF6" s="12"/>
      <c r="CG6" s="12"/>
      <c r="CH6" s="12"/>
      <c r="CI6" s="12"/>
      <c r="CJ6" s="10"/>
      <c r="CK6" s="10"/>
      <c r="CL6" s="10"/>
      <c r="CM6" s="10"/>
      <c r="CN6" s="10"/>
      <c r="CO6" s="10"/>
      <c r="CP6" s="10"/>
      <c r="CQ6" s="38">
        <f>AB6+AH6</f>
        <v>0</v>
      </c>
      <c r="CR6" s="14"/>
      <c r="CS6" s="14"/>
      <c r="CT6" s="38">
        <f>CR6+CS6</f>
        <v>0</v>
      </c>
      <c r="CU6" s="38">
        <f>AR6</f>
        <v>0</v>
      </c>
      <c r="CV6" s="38">
        <f>CQ6+CT6+CU6</f>
        <v>0</v>
      </c>
      <c r="CW6" s="14"/>
      <c r="CX6" s="14"/>
      <c r="CY6" s="14"/>
      <c r="CZ6" s="14"/>
      <c r="DA6" s="10"/>
      <c r="DB6" s="14"/>
      <c r="DC6" s="10"/>
      <c r="DD6" s="14"/>
      <c r="DE6" s="10"/>
      <c r="DF6" s="28"/>
      <c r="DG6" s="28"/>
      <c r="DH6" s="28"/>
      <c r="DI6" s="28"/>
      <c r="DJ6" s="28"/>
      <c r="DK6" s="28"/>
      <c r="DL6" s="48"/>
      <c r="DM6" s="48"/>
      <c r="DN6" s="48"/>
      <c r="DO6" s="10"/>
      <c r="DQ6" s="39">
        <f>M6+U6+V6+X6+Y6</f>
        <v>0</v>
      </c>
      <c r="DR6" s="39">
        <f>M6-N6-O6-P6</f>
        <v>0</v>
      </c>
      <c r="DS6" s="36">
        <f>M6-N6+Y6</f>
        <v>0</v>
      </c>
      <c r="DT6" s="42" t="e">
        <f>(K6-DQ6)/K6</f>
        <v>#DIV/0!</v>
      </c>
      <c r="DU6" s="40" t="str">
        <f>IF(N6+O6+P6&gt;M6,"sprawdź wykazanych mieszkańców","ok.")</f>
        <v>ok.</v>
      </c>
      <c r="DV6" s="40" t="str">
        <f>IF(SUM(AC6+AQ6)&gt;DS6,CONCATENATE("plan większy niż możliwości o ",SUM(AC6+AQ6-DS6)),"ok.")</f>
        <v>ok.</v>
      </c>
      <c r="DW6" s="41" t="str">
        <f aca="true" t="shared" si="0" ref="DW6:DX9">IF(DH6-DJ6&gt;0.1,"sprawdź dane",IF(DH6-DJ6&lt;-0.1,"sprawdź dane","ok."))</f>
        <v>ok.</v>
      </c>
      <c r="DX6" s="41" t="str">
        <f t="shared" si="0"/>
        <v>ok.</v>
      </c>
      <c r="DY6" s="40" t="e">
        <f>(AB6*1000)/Z6</f>
        <v>#DIV/0!</v>
      </c>
      <c r="DZ6" s="40" t="e">
        <f>(CK6*1000)/(365*(T6+U6+V6+W6+X6+Y6))</f>
        <v>#DIV/0!</v>
      </c>
      <c r="EA6" s="40" t="e">
        <f>(BC6*1000)/BF6</f>
        <v>#DIV/0!</v>
      </c>
    </row>
    <row r="7" spans="1:131" s="1" customFormat="1" ht="19.5" customHeight="1">
      <c r="A7" s="10"/>
      <c r="B7" s="10"/>
      <c r="C7" s="10"/>
      <c r="D7" s="11"/>
      <c r="E7" s="47"/>
      <c r="F7" s="20"/>
      <c r="G7" s="20"/>
      <c r="H7" s="11"/>
      <c r="I7" s="11"/>
      <c r="J7" s="10"/>
      <c r="K7" s="12"/>
      <c r="L7" s="12"/>
      <c r="M7" s="30"/>
      <c r="N7" s="30"/>
      <c r="O7" s="30"/>
      <c r="P7" s="30"/>
      <c r="Q7" s="30"/>
      <c r="R7" s="29"/>
      <c r="S7" s="29"/>
      <c r="T7" s="36">
        <f>N7</f>
        <v>0</v>
      </c>
      <c r="U7" s="30"/>
      <c r="V7" s="30"/>
      <c r="W7" s="36">
        <f>O7</f>
        <v>0</v>
      </c>
      <c r="X7" s="30"/>
      <c r="Y7" s="30"/>
      <c r="Z7" s="13"/>
      <c r="AA7" s="13"/>
      <c r="AB7" s="14"/>
      <c r="AC7" s="14"/>
      <c r="AD7" s="12"/>
      <c r="AE7" s="37" t="e">
        <f>(AC7-AD7)/(Z7-AA7)</f>
        <v>#DIV/0!</v>
      </c>
      <c r="AF7" s="37" t="e">
        <f>AD7/AA7</f>
        <v>#DIV/0!</v>
      </c>
      <c r="AG7" s="13"/>
      <c r="AH7" s="14"/>
      <c r="AI7" s="10"/>
      <c r="AJ7" s="46"/>
      <c r="AK7" s="46"/>
      <c r="AL7" s="46"/>
      <c r="AM7" s="46"/>
      <c r="AN7" s="46"/>
      <c r="AO7" s="46"/>
      <c r="AP7" s="30"/>
      <c r="AQ7" s="30"/>
      <c r="AR7" s="14"/>
      <c r="AS7" s="46"/>
      <c r="AT7" s="46"/>
      <c r="AU7" s="46"/>
      <c r="AV7" s="10"/>
      <c r="AW7" s="15"/>
      <c r="AX7" s="15"/>
      <c r="AY7" s="10"/>
      <c r="AZ7" s="10"/>
      <c r="BA7" s="10"/>
      <c r="BB7" s="15"/>
      <c r="BC7" s="12"/>
      <c r="BD7" s="12"/>
      <c r="BE7" s="12"/>
      <c r="BF7" s="12"/>
      <c r="BG7" s="15"/>
      <c r="BH7" s="15"/>
      <c r="BI7" s="44"/>
      <c r="BJ7" s="15"/>
      <c r="BK7" s="44"/>
      <c r="BL7" s="16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5"/>
      <c r="CF7" s="12"/>
      <c r="CG7" s="12"/>
      <c r="CH7" s="12"/>
      <c r="CI7" s="12"/>
      <c r="CJ7" s="10"/>
      <c r="CK7" s="10"/>
      <c r="CL7" s="10"/>
      <c r="CM7" s="10"/>
      <c r="CN7" s="10"/>
      <c r="CO7" s="10"/>
      <c r="CP7" s="10"/>
      <c r="CQ7" s="38">
        <f>AB7+AH7</f>
        <v>0</v>
      </c>
      <c r="CR7" s="14"/>
      <c r="CS7" s="14"/>
      <c r="CT7" s="38">
        <f>CR7+CS7</f>
        <v>0</v>
      </c>
      <c r="CU7" s="38">
        <f>AR7</f>
        <v>0</v>
      </c>
      <c r="CV7" s="38">
        <f>CQ7+CT7+CU7</f>
        <v>0</v>
      </c>
      <c r="CW7" s="14"/>
      <c r="CX7" s="14"/>
      <c r="CY7" s="14"/>
      <c r="CZ7" s="14"/>
      <c r="DA7" s="10"/>
      <c r="DB7" s="14"/>
      <c r="DC7" s="10"/>
      <c r="DD7" s="14"/>
      <c r="DE7" s="10"/>
      <c r="DF7" s="28"/>
      <c r="DG7" s="28"/>
      <c r="DH7" s="28"/>
      <c r="DI7" s="28"/>
      <c r="DJ7" s="28"/>
      <c r="DK7" s="28"/>
      <c r="DL7" s="48"/>
      <c r="DM7" s="48"/>
      <c r="DN7" s="48"/>
      <c r="DO7" s="10"/>
      <c r="DQ7" s="39">
        <f>M7+U7+V7+X7+Y7</f>
        <v>0</v>
      </c>
      <c r="DR7" s="39">
        <f>M7-N7-O7-P7</f>
        <v>0</v>
      </c>
      <c r="DS7" s="36">
        <f>M7-N7+Y7</f>
        <v>0</v>
      </c>
      <c r="DT7" s="42" t="e">
        <f>(K7-DQ7)/K7</f>
        <v>#DIV/0!</v>
      </c>
      <c r="DU7" s="40" t="str">
        <f>IF(N7+O7+P7&gt;M7,"sprawdź wykazanych mieszkańców","ok.")</f>
        <v>ok.</v>
      </c>
      <c r="DV7" s="40" t="str">
        <f>IF(SUM(AC7+AQ7)&gt;DS7,CONCATENATE("plan większy niż możliwości o ",SUM(AC7+AQ7-DS7)),"ok.")</f>
        <v>ok.</v>
      </c>
      <c r="DW7" s="41" t="str">
        <f t="shared" si="0"/>
        <v>ok.</v>
      </c>
      <c r="DX7" s="41" t="str">
        <f t="shared" si="0"/>
        <v>ok.</v>
      </c>
      <c r="DY7" s="40" t="e">
        <f>(AB7*1000)/Z7</f>
        <v>#DIV/0!</v>
      </c>
      <c r="DZ7" s="40" t="e">
        <f>(CK7*1000)/(365*(T7+U7+V7+W7+X7+Y7))</f>
        <v>#DIV/0!</v>
      </c>
      <c r="EA7" s="40" t="e">
        <f>(BC7*1000)/BF7</f>
        <v>#DIV/0!</v>
      </c>
    </row>
    <row r="8" spans="1:131" s="1" customFormat="1" ht="19.5" customHeight="1">
      <c r="A8" s="10"/>
      <c r="B8" s="10"/>
      <c r="C8" s="10"/>
      <c r="D8" s="11"/>
      <c r="E8" s="47"/>
      <c r="F8" s="20"/>
      <c r="G8" s="20"/>
      <c r="H8" s="11"/>
      <c r="I8" s="11"/>
      <c r="J8" s="10"/>
      <c r="K8" s="12"/>
      <c r="L8" s="12"/>
      <c r="M8" s="30"/>
      <c r="N8" s="30"/>
      <c r="O8" s="30"/>
      <c r="P8" s="30"/>
      <c r="Q8" s="30"/>
      <c r="R8" s="29"/>
      <c r="S8" s="29"/>
      <c r="T8" s="36">
        <f>N8</f>
        <v>0</v>
      </c>
      <c r="U8" s="30"/>
      <c r="V8" s="30"/>
      <c r="W8" s="36">
        <f>O8</f>
        <v>0</v>
      </c>
      <c r="X8" s="30"/>
      <c r="Y8" s="30"/>
      <c r="Z8" s="13"/>
      <c r="AA8" s="13"/>
      <c r="AB8" s="14"/>
      <c r="AC8" s="14"/>
      <c r="AD8" s="12"/>
      <c r="AE8" s="37" t="e">
        <f>(AC8-AD8)/(Z8-AA8)</f>
        <v>#DIV/0!</v>
      </c>
      <c r="AF8" s="37" t="e">
        <f>AD8/AA8</f>
        <v>#DIV/0!</v>
      </c>
      <c r="AG8" s="13"/>
      <c r="AH8" s="14"/>
      <c r="AI8" s="10"/>
      <c r="AJ8" s="46"/>
      <c r="AK8" s="46"/>
      <c r="AL8" s="46"/>
      <c r="AM8" s="46"/>
      <c r="AN8" s="46"/>
      <c r="AO8" s="46"/>
      <c r="AP8" s="30"/>
      <c r="AQ8" s="30"/>
      <c r="AR8" s="14"/>
      <c r="AS8" s="46"/>
      <c r="AT8" s="46"/>
      <c r="AU8" s="46"/>
      <c r="AV8" s="10"/>
      <c r="AW8" s="15"/>
      <c r="AX8" s="15"/>
      <c r="AY8" s="10"/>
      <c r="AZ8" s="10"/>
      <c r="BA8" s="10"/>
      <c r="BB8" s="15"/>
      <c r="BC8" s="12"/>
      <c r="BD8" s="12"/>
      <c r="BE8" s="12"/>
      <c r="BF8" s="12"/>
      <c r="BG8" s="15"/>
      <c r="BH8" s="15"/>
      <c r="BI8" s="44"/>
      <c r="BJ8" s="15"/>
      <c r="BK8" s="44"/>
      <c r="BL8" s="16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5"/>
      <c r="CF8" s="12"/>
      <c r="CG8" s="12"/>
      <c r="CH8" s="12"/>
      <c r="CI8" s="12"/>
      <c r="CJ8" s="10"/>
      <c r="CK8" s="10"/>
      <c r="CL8" s="10"/>
      <c r="CM8" s="10"/>
      <c r="CN8" s="10"/>
      <c r="CO8" s="10"/>
      <c r="CP8" s="10"/>
      <c r="CQ8" s="38">
        <f>AB8+AH8</f>
        <v>0</v>
      </c>
      <c r="CR8" s="14"/>
      <c r="CS8" s="14"/>
      <c r="CT8" s="38">
        <f>CR8+CS8</f>
        <v>0</v>
      </c>
      <c r="CU8" s="38">
        <f>AR8</f>
        <v>0</v>
      </c>
      <c r="CV8" s="38">
        <f>CQ8+CT8+CU8</f>
        <v>0</v>
      </c>
      <c r="CW8" s="14"/>
      <c r="CX8" s="14"/>
      <c r="CY8" s="14"/>
      <c r="CZ8" s="14"/>
      <c r="DA8" s="10"/>
      <c r="DB8" s="14"/>
      <c r="DC8" s="10"/>
      <c r="DD8" s="14"/>
      <c r="DE8" s="10"/>
      <c r="DF8" s="28"/>
      <c r="DG8" s="28"/>
      <c r="DH8" s="28"/>
      <c r="DI8" s="28"/>
      <c r="DJ8" s="28"/>
      <c r="DK8" s="28"/>
      <c r="DL8" s="48"/>
      <c r="DM8" s="48"/>
      <c r="DN8" s="48"/>
      <c r="DO8" s="10"/>
      <c r="DQ8" s="39">
        <f>M8+U8+V8+X8+Y8</f>
        <v>0</v>
      </c>
      <c r="DR8" s="39">
        <f>M8-N8-O8-P8</f>
        <v>0</v>
      </c>
      <c r="DS8" s="36">
        <f>M8-N8+Y8</f>
        <v>0</v>
      </c>
      <c r="DT8" s="42" t="e">
        <f>(K8-DQ8)/K8</f>
        <v>#DIV/0!</v>
      </c>
      <c r="DU8" s="40" t="str">
        <f>IF(N8+O8+P8&gt;M8,"sprawdź wykazanych mieszkańców","ok.")</f>
        <v>ok.</v>
      </c>
      <c r="DV8" s="40" t="str">
        <f>IF(SUM(AC8+AQ8)&gt;DS8,CONCATENATE("plan większy niż możliwości o ",SUM(AC8+AQ8-DS8)),"ok.")</f>
        <v>ok.</v>
      </c>
      <c r="DW8" s="41" t="str">
        <f t="shared" si="0"/>
        <v>ok.</v>
      </c>
      <c r="DX8" s="41" t="str">
        <f t="shared" si="0"/>
        <v>ok.</v>
      </c>
      <c r="DY8" s="40" t="e">
        <f>(AB8*1000)/Z8</f>
        <v>#DIV/0!</v>
      </c>
      <c r="DZ8" s="40" t="e">
        <f>(CK8*1000)/(365*(T8+U8+V8+W8+X8+Y8))</f>
        <v>#DIV/0!</v>
      </c>
      <c r="EA8" s="40" t="e">
        <f>(BC8*1000)/BF8</f>
        <v>#DIV/0!</v>
      </c>
    </row>
    <row r="9" spans="1:131" s="1" customFormat="1" ht="19.5" customHeight="1">
      <c r="A9" s="10"/>
      <c r="B9" s="10"/>
      <c r="C9" s="10"/>
      <c r="D9" s="11"/>
      <c r="E9" s="47"/>
      <c r="F9" s="20"/>
      <c r="G9" s="20"/>
      <c r="H9" s="11"/>
      <c r="I9" s="11"/>
      <c r="J9" s="10"/>
      <c r="K9" s="12"/>
      <c r="L9" s="12"/>
      <c r="M9" s="30"/>
      <c r="N9" s="30"/>
      <c r="O9" s="30"/>
      <c r="P9" s="30"/>
      <c r="Q9" s="30"/>
      <c r="R9" s="29"/>
      <c r="S9" s="29"/>
      <c r="T9" s="36">
        <f>N9</f>
        <v>0</v>
      </c>
      <c r="U9" s="30"/>
      <c r="V9" s="30"/>
      <c r="W9" s="36">
        <f>O9</f>
        <v>0</v>
      </c>
      <c r="X9" s="30"/>
      <c r="Y9" s="30"/>
      <c r="Z9" s="13"/>
      <c r="AA9" s="13"/>
      <c r="AB9" s="14"/>
      <c r="AC9" s="14"/>
      <c r="AD9" s="12"/>
      <c r="AE9" s="37" t="e">
        <f>(AC9-AD9)/(Z9-AA9)</f>
        <v>#DIV/0!</v>
      </c>
      <c r="AF9" s="37" t="e">
        <f>AD9/AA9</f>
        <v>#DIV/0!</v>
      </c>
      <c r="AG9" s="13"/>
      <c r="AH9" s="14"/>
      <c r="AI9" s="10"/>
      <c r="AJ9" s="46"/>
      <c r="AK9" s="46"/>
      <c r="AL9" s="46"/>
      <c r="AM9" s="46"/>
      <c r="AN9" s="46"/>
      <c r="AO9" s="46"/>
      <c r="AP9" s="30"/>
      <c r="AQ9" s="30"/>
      <c r="AR9" s="14"/>
      <c r="AS9" s="46"/>
      <c r="AT9" s="46"/>
      <c r="AU9" s="46"/>
      <c r="AV9" s="10"/>
      <c r="AW9" s="15"/>
      <c r="AX9" s="15"/>
      <c r="AY9" s="10"/>
      <c r="AZ9" s="10"/>
      <c r="BA9" s="10"/>
      <c r="BB9" s="15"/>
      <c r="BC9" s="12"/>
      <c r="BD9" s="12"/>
      <c r="BE9" s="12"/>
      <c r="BF9" s="12"/>
      <c r="BG9" s="15"/>
      <c r="BH9" s="15"/>
      <c r="BI9" s="44"/>
      <c r="BJ9" s="15"/>
      <c r="BK9" s="44"/>
      <c r="BL9" s="16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5"/>
      <c r="CF9" s="12"/>
      <c r="CG9" s="12"/>
      <c r="CH9" s="12"/>
      <c r="CI9" s="12"/>
      <c r="CJ9" s="10"/>
      <c r="CK9" s="10"/>
      <c r="CL9" s="10"/>
      <c r="CM9" s="10"/>
      <c r="CN9" s="10"/>
      <c r="CO9" s="10"/>
      <c r="CP9" s="10"/>
      <c r="CQ9" s="38">
        <f>AB9+AH9</f>
        <v>0</v>
      </c>
      <c r="CR9" s="14"/>
      <c r="CS9" s="14"/>
      <c r="CT9" s="38">
        <f>CR9+CS9</f>
        <v>0</v>
      </c>
      <c r="CU9" s="38">
        <f>AR9</f>
        <v>0</v>
      </c>
      <c r="CV9" s="38">
        <f>CQ9+CT9+CU9</f>
        <v>0</v>
      </c>
      <c r="CW9" s="14"/>
      <c r="CX9" s="14"/>
      <c r="CY9" s="14"/>
      <c r="CZ9" s="14"/>
      <c r="DA9" s="10"/>
      <c r="DB9" s="14"/>
      <c r="DC9" s="10"/>
      <c r="DD9" s="14"/>
      <c r="DE9" s="10"/>
      <c r="DF9" s="28"/>
      <c r="DG9" s="28"/>
      <c r="DH9" s="28"/>
      <c r="DI9" s="28"/>
      <c r="DJ9" s="28"/>
      <c r="DK9" s="28"/>
      <c r="DL9" s="48"/>
      <c r="DM9" s="48"/>
      <c r="DN9" s="48"/>
      <c r="DO9" s="10"/>
      <c r="DQ9" s="39">
        <f>M9+U9+V9+X9+Y9</f>
        <v>0</v>
      </c>
      <c r="DR9" s="39">
        <f>M9-N9-O9-P9</f>
        <v>0</v>
      </c>
      <c r="DS9" s="36">
        <f>M9-N9+Y9</f>
        <v>0</v>
      </c>
      <c r="DT9" s="42" t="e">
        <f>(K9-DQ9)/K9</f>
        <v>#DIV/0!</v>
      </c>
      <c r="DU9" s="40" t="str">
        <f>IF(N9+O9+P9&gt;M9,"sprawdź wykazanych mieszkańców","ok.")</f>
        <v>ok.</v>
      </c>
      <c r="DV9" s="40" t="str">
        <f>IF(SUM(AC9+AQ9)&gt;DS9,CONCATENATE("plan większy niż możliwości o ",SUM(AC9+AQ9-DS9)),"ok.")</f>
        <v>ok.</v>
      </c>
      <c r="DW9" s="41" t="str">
        <f t="shared" si="0"/>
        <v>ok.</v>
      </c>
      <c r="DX9" s="41" t="str">
        <f t="shared" si="0"/>
        <v>ok.</v>
      </c>
      <c r="DY9" s="40" t="e">
        <f>(AB9*1000)/Z9</f>
        <v>#DIV/0!</v>
      </c>
      <c r="DZ9" s="40" t="e">
        <f>(CK9*1000)/(365*(T9+U9+V9+W9+X9+Y9))</f>
        <v>#DIV/0!</v>
      </c>
      <c r="EA9" s="40" t="e">
        <f>(BC9*1000)/BF9</f>
        <v>#DIV/0!</v>
      </c>
    </row>
    <row r="10" spans="1:131" ht="30.75" customHeight="1">
      <c r="A10" s="22"/>
      <c r="B10" s="22"/>
      <c r="C10" s="22"/>
      <c r="D10" s="23"/>
      <c r="E10" s="43"/>
      <c r="F10" s="21"/>
      <c r="G10" s="21"/>
      <c r="H10" s="23"/>
      <c r="I10" s="23"/>
      <c r="J10" s="22"/>
      <c r="K10" s="19"/>
      <c r="L10" s="19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4"/>
      <c r="AA10" s="24"/>
      <c r="AB10" s="25"/>
      <c r="AC10" s="25"/>
      <c r="AD10" s="19"/>
      <c r="AE10" s="19"/>
      <c r="AF10" s="22"/>
      <c r="AG10" s="24"/>
      <c r="AH10" s="25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6"/>
      <c r="AX10" s="26"/>
      <c r="AY10" s="22"/>
      <c r="AZ10" s="22"/>
      <c r="BA10" s="22"/>
      <c r="BB10" s="26"/>
      <c r="BC10" s="19"/>
      <c r="BD10" s="19"/>
      <c r="BE10" s="19"/>
      <c r="BF10" s="19"/>
      <c r="BG10" s="19"/>
      <c r="BH10" s="19"/>
      <c r="BI10" s="60"/>
      <c r="BJ10" s="19"/>
      <c r="BK10" s="60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6"/>
      <c r="CF10" s="19"/>
      <c r="CG10" s="19"/>
      <c r="CH10" s="19"/>
      <c r="CI10" s="19"/>
      <c r="CJ10" s="22"/>
      <c r="CK10" s="22"/>
      <c r="CL10" s="22"/>
      <c r="CM10" s="22"/>
      <c r="CN10" s="22"/>
      <c r="CO10" s="22"/>
      <c r="CP10" s="22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2"/>
      <c r="DB10" s="25"/>
      <c r="DC10" s="22"/>
      <c r="DD10" s="25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Q10" s="19"/>
      <c r="DR10" s="19"/>
      <c r="DS10" s="22"/>
      <c r="DT10" s="22"/>
      <c r="DU10" s="22"/>
      <c r="DV10" s="22"/>
      <c r="DW10" s="22"/>
      <c r="DX10" s="52"/>
      <c r="DY10" s="53"/>
      <c r="DZ10" s="53"/>
      <c r="EA10" s="53"/>
    </row>
    <row r="11" spans="1:128" s="45" customFormat="1" ht="41.25" customHeight="1">
      <c r="A11" s="61"/>
      <c r="B11" s="81" t="s">
        <v>93</v>
      </c>
      <c r="C11" s="66"/>
      <c r="D11" s="83" t="s">
        <v>96</v>
      </c>
      <c r="E11" s="66" t="s">
        <v>95</v>
      </c>
      <c r="F11" s="85" t="s">
        <v>98</v>
      </c>
      <c r="G11" s="85" t="s">
        <v>99</v>
      </c>
      <c r="H11" s="66" t="s">
        <v>100</v>
      </c>
      <c r="I11" s="81" t="s">
        <v>101</v>
      </c>
      <c r="J11" s="81" t="s">
        <v>189</v>
      </c>
      <c r="K11" s="66" t="s">
        <v>102</v>
      </c>
      <c r="L11" s="61" t="s">
        <v>104</v>
      </c>
      <c r="M11" s="61"/>
      <c r="N11" s="89" t="s">
        <v>105</v>
      </c>
      <c r="O11" s="90"/>
      <c r="P11" s="91"/>
      <c r="Q11" s="66"/>
      <c r="R11" s="66"/>
      <c r="S11" s="66"/>
      <c r="T11" s="66" t="s">
        <v>106</v>
      </c>
      <c r="U11" s="66" t="s">
        <v>108</v>
      </c>
      <c r="V11" s="66" t="s">
        <v>134</v>
      </c>
      <c r="W11" s="66" t="s">
        <v>107</v>
      </c>
      <c r="X11" s="66" t="s">
        <v>109</v>
      </c>
      <c r="Y11" s="66" t="s">
        <v>135</v>
      </c>
      <c r="Z11" s="169" t="s">
        <v>209</v>
      </c>
      <c r="AA11" s="66" t="s">
        <v>170</v>
      </c>
      <c r="AB11" s="66" t="s">
        <v>110</v>
      </c>
      <c r="AC11" s="89" t="s">
        <v>181</v>
      </c>
      <c r="AD11" s="91"/>
      <c r="AE11" s="66" t="s">
        <v>178</v>
      </c>
      <c r="AF11" s="66" t="s">
        <v>177</v>
      </c>
      <c r="AG11" s="176" t="s">
        <v>191</v>
      </c>
      <c r="AH11" s="66" t="s">
        <v>110</v>
      </c>
      <c r="AI11" s="66" t="s">
        <v>131</v>
      </c>
      <c r="AJ11" s="66" t="s">
        <v>167</v>
      </c>
      <c r="AK11" s="67"/>
      <c r="AL11" s="67"/>
      <c r="AM11" s="67"/>
      <c r="AN11" s="67"/>
      <c r="AO11" s="67"/>
      <c r="AP11" s="66"/>
      <c r="AQ11" s="66"/>
      <c r="AR11" s="66" t="s">
        <v>110</v>
      </c>
      <c r="AS11" s="66" t="s">
        <v>111</v>
      </c>
      <c r="AT11" s="67"/>
      <c r="AU11" s="67"/>
      <c r="AV11" s="66" t="s">
        <v>131</v>
      </c>
      <c r="AW11" s="66" t="s">
        <v>113</v>
      </c>
      <c r="AX11" s="66" t="s">
        <v>115</v>
      </c>
      <c r="AY11" s="81" t="s">
        <v>117</v>
      </c>
      <c r="AZ11" s="81" t="s">
        <v>130</v>
      </c>
      <c r="BA11" s="81" t="s">
        <v>118</v>
      </c>
      <c r="BB11" s="77" t="s">
        <v>168</v>
      </c>
      <c r="BC11" s="66" t="s">
        <v>119</v>
      </c>
      <c r="BD11" s="67"/>
      <c r="BE11" s="66" t="s">
        <v>144</v>
      </c>
      <c r="BF11" s="61" t="s">
        <v>163</v>
      </c>
      <c r="BG11" s="66" t="s">
        <v>145</v>
      </c>
      <c r="BH11" s="66" t="s">
        <v>146</v>
      </c>
      <c r="BI11" s="61" t="s">
        <v>206</v>
      </c>
      <c r="BJ11" s="66" t="s">
        <v>147</v>
      </c>
      <c r="BK11" s="66" t="s">
        <v>179</v>
      </c>
      <c r="BL11" s="79" t="s">
        <v>200</v>
      </c>
      <c r="BM11" s="89" t="s">
        <v>201</v>
      </c>
      <c r="BN11" s="90"/>
      <c r="BO11" s="90"/>
      <c r="BP11" s="90"/>
      <c r="BQ11" s="90"/>
      <c r="BR11" s="91"/>
      <c r="BS11" s="89" t="s">
        <v>132</v>
      </c>
      <c r="BT11" s="90"/>
      <c r="BU11" s="90"/>
      <c r="BV11" s="90"/>
      <c r="BW11" s="90"/>
      <c r="BX11" s="91"/>
      <c r="BY11" s="89" t="s">
        <v>133</v>
      </c>
      <c r="BZ11" s="90"/>
      <c r="CA11" s="90"/>
      <c r="CB11" s="90"/>
      <c r="CC11" s="90"/>
      <c r="CD11" s="91"/>
      <c r="CE11" s="77" t="s">
        <v>122</v>
      </c>
      <c r="CF11" s="66" t="s">
        <v>123</v>
      </c>
      <c r="CG11" s="67"/>
      <c r="CH11" s="66" t="s">
        <v>144</v>
      </c>
      <c r="CI11" s="61" t="s">
        <v>162</v>
      </c>
      <c r="CJ11" s="66" t="s">
        <v>148</v>
      </c>
      <c r="CK11" s="66" t="s">
        <v>149</v>
      </c>
      <c r="CL11" s="66" t="s">
        <v>202</v>
      </c>
      <c r="CM11" s="66" t="s">
        <v>180</v>
      </c>
      <c r="CN11" s="66" t="s">
        <v>150</v>
      </c>
      <c r="CO11" s="66" t="s">
        <v>195</v>
      </c>
      <c r="CP11" s="66" t="s">
        <v>183</v>
      </c>
      <c r="CQ11" s="66" t="s">
        <v>125</v>
      </c>
      <c r="CR11" s="66" t="s">
        <v>126</v>
      </c>
      <c r="CS11" s="67"/>
      <c r="CT11" s="66" t="s">
        <v>125</v>
      </c>
      <c r="CU11" s="67"/>
      <c r="CV11" s="67"/>
      <c r="CW11" s="66" t="s">
        <v>127</v>
      </c>
      <c r="CX11" s="67"/>
      <c r="CY11" s="67"/>
      <c r="CZ11" s="67"/>
      <c r="DA11" s="67"/>
      <c r="DB11" s="67"/>
      <c r="DC11" s="67"/>
      <c r="DD11" s="67"/>
      <c r="DE11" s="67"/>
      <c r="DF11" s="66" t="s">
        <v>152</v>
      </c>
      <c r="DG11" s="66" t="s">
        <v>153</v>
      </c>
      <c r="DH11" s="66" t="s">
        <v>152</v>
      </c>
      <c r="DI11" s="66" t="s">
        <v>153</v>
      </c>
      <c r="DJ11" s="66" t="s">
        <v>152</v>
      </c>
      <c r="DK11" s="66" t="s">
        <v>153</v>
      </c>
      <c r="DL11" s="61" t="s">
        <v>151</v>
      </c>
      <c r="DM11" s="61" t="s">
        <v>159</v>
      </c>
      <c r="DN11" s="61" t="s">
        <v>159</v>
      </c>
      <c r="DO11" s="66" t="s">
        <v>128</v>
      </c>
      <c r="DP11" s="68"/>
      <c r="DQ11" s="68"/>
      <c r="DR11" s="68"/>
      <c r="DS11" s="68" t="s">
        <v>207</v>
      </c>
      <c r="DT11" s="68"/>
      <c r="DU11" s="68"/>
      <c r="DV11" s="68" t="s">
        <v>208</v>
      </c>
      <c r="DW11" s="68"/>
      <c r="DX11" s="68"/>
    </row>
    <row r="12" spans="1:128" s="45" customFormat="1" ht="40.5" customHeight="1">
      <c r="A12" s="62"/>
      <c r="B12" s="82"/>
      <c r="C12" s="66"/>
      <c r="D12" s="84"/>
      <c r="E12" s="66"/>
      <c r="F12" s="86"/>
      <c r="G12" s="86"/>
      <c r="H12" s="66"/>
      <c r="I12" s="82"/>
      <c r="J12" s="82"/>
      <c r="K12" s="66"/>
      <c r="L12" s="62"/>
      <c r="M12" s="62"/>
      <c r="N12" s="141"/>
      <c r="O12" s="142"/>
      <c r="P12" s="94"/>
      <c r="Q12" s="66"/>
      <c r="R12" s="66"/>
      <c r="S12" s="66"/>
      <c r="T12" s="66"/>
      <c r="U12" s="66"/>
      <c r="V12" s="66"/>
      <c r="W12" s="66"/>
      <c r="X12" s="66"/>
      <c r="Y12" s="66"/>
      <c r="Z12" s="170"/>
      <c r="AA12" s="66"/>
      <c r="AB12" s="66"/>
      <c r="AC12" s="92"/>
      <c r="AD12" s="94"/>
      <c r="AE12" s="66"/>
      <c r="AF12" s="66"/>
      <c r="AG12" s="177"/>
      <c r="AH12" s="66"/>
      <c r="AI12" s="66"/>
      <c r="AJ12" s="66"/>
      <c r="AK12" s="67"/>
      <c r="AL12" s="67"/>
      <c r="AM12" s="67"/>
      <c r="AN12" s="67"/>
      <c r="AO12" s="67"/>
      <c r="AP12" s="66"/>
      <c r="AQ12" s="66"/>
      <c r="AR12" s="66"/>
      <c r="AS12" s="66"/>
      <c r="AT12" s="67"/>
      <c r="AU12" s="67"/>
      <c r="AV12" s="66"/>
      <c r="AW12" s="66"/>
      <c r="AX12" s="66"/>
      <c r="AY12" s="82"/>
      <c r="AZ12" s="82"/>
      <c r="BA12" s="82"/>
      <c r="BB12" s="78"/>
      <c r="BC12" s="66"/>
      <c r="BD12" s="67"/>
      <c r="BE12" s="66"/>
      <c r="BF12" s="87"/>
      <c r="BG12" s="66"/>
      <c r="BH12" s="66"/>
      <c r="BI12" s="62"/>
      <c r="BJ12" s="66"/>
      <c r="BK12" s="66"/>
      <c r="BL12" s="80"/>
      <c r="BM12" s="92"/>
      <c r="BN12" s="93"/>
      <c r="BO12" s="93"/>
      <c r="BP12" s="93"/>
      <c r="BQ12" s="93"/>
      <c r="BR12" s="94"/>
      <c r="BS12" s="92"/>
      <c r="BT12" s="93"/>
      <c r="BU12" s="93"/>
      <c r="BV12" s="93"/>
      <c r="BW12" s="93"/>
      <c r="BX12" s="94"/>
      <c r="BY12" s="92"/>
      <c r="BZ12" s="93"/>
      <c r="CA12" s="93"/>
      <c r="CB12" s="93"/>
      <c r="CC12" s="93"/>
      <c r="CD12" s="94"/>
      <c r="CE12" s="78"/>
      <c r="CF12" s="66"/>
      <c r="CG12" s="67"/>
      <c r="CH12" s="66"/>
      <c r="CI12" s="87"/>
      <c r="CJ12" s="66"/>
      <c r="CK12" s="66"/>
      <c r="CL12" s="66"/>
      <c r="CM12" s="66"/>
      <c r="CN12" s="66"/>
      <c r="CO12" s="66"/>
      <c r="CP12" s="66"/>
      <c r="CQ12" s="66"/>
      <c r="CR12" s="66"/>
      <c r="CS12" s="67"/>
      <c r="CT12" s="66"/>
      <c r="CU12" s="67"/>
      <c r="CV12" s="67"/>
      <c r="CW12" s="66"/>
      <c r="CX12" s="67"/>
      <c r="CY12" s="67"/>
      <c r="CZ12" s="67"/>
      <c r="DA12" s="67"/>
      <c r="DB12" s="67"/>
      <c r="DC12" s="67"/>
      <c r="DD12" s="67"/>
      <c r="DE12" s="67"/>
      <c r="DF12" s="66"/>
      <c r="DG12" s="66"/>
      <c r="DH12" s="66"/>
      <c r="DI12" s="66"/>
      <c r="DJ12" s="66"/>
      <c r="DK12" s="66"/>
      <c r="DL12" s="62"/>
      <c r="DM12" s="62"/>
      <c r="DN12" s="62"/>
      <c r="DO12" s="66"/>
      <c r="DP12" s="69"/>
      <c r="DQ12" s="69"/>
      <c r="DR12" s="69"/>
      <c r="DS12" s="69"/>
      <c r="DT12" s="69"/>
      <c r="DU12" s="69"/>
      <c r="DV12" s="69"/>
      <c r="DW12" s="69"/>
      <c r="DX12" s="69"/>
    </row>
    <row r="13" spans="1:128" s="45" customFormat="1" ht="37.5" customHeight="1">
      <c r="A13" s="62"/>
      <c r="B13" s="82"/>
      <c r="C13" s="66"/>
      <c r="D13" s="84"/>
      <c r="E13" s="66"/>
      <c r="F13" s="86"/>
      <c r="G13" s="86"/>
      <c r="H13" s="66"/>
      <c r="I13" s="82"/>
      <c r="J13" s="82"/>
      <c r="K13" s="66"/>
      <c r="L13" s="62"/>
      <c r="M13" s="62"/>
      <c r="N13" s="141"/>
      <c r="O13" s="142"/>
      <c r="P13" s="94"/>
      <c r="Q13" s="66"/>
      <c r="R13" s="66"/>
      <c r="S13" s="66"/>
      <c r="T13" s="66"/>
      <c r="U13" s="66"/>
      <c r="V13" s="66"/>
      <c r="W13" s="66"/>
      <c r="X13" s="66"/>
      <c r="Y13" s="66"/>
      <c r="Z13" s="170"/>
      <c r="AA13" s="66"/>
      <c r="AB13" s="66"/>
      <c r="AC13" s="92"/>
      <c r="AD13" s="94"/>
      <c r="AE13" s="66"/>
      <c r="AF13" s="66"/>
      <c r="AG13" s="177"/>
      <c r="AH13" s="66"/>
      <c r="AI13" s="66"/>
      <c r="AJ13" s="66"/>
      <c r="AK13" s="67"/>
      <c r="AL13" s="67"/>
      <c r="AM13" s="67"/>
      <c r="AN13" s="67"/>
      <c r="AO13" s="67"/>
      <c r="AP13" s="66"/>
      <c r="AQ13" s="66"/>
      <c r="AR13" s="66"/>
      <c r="AS13" s="66"/>
      <c r="AT13" s="67"/>
      <c r="AU13" s="67"/>
      <c r="AV13" s="66"/>
      <c r="AW13" s="66"/>
      <c r="AX13" s="66"/>
      <c r="AY13" s="82"/>
      <c r="AZ13" s="82"/>
      <c r="BA13" s="82"/>
      <c r="BB13" s="78"/>
      <c r="BC13" s="66"/>
      <c r="BD13" s="67"/>
      <c r="BE13" s="66"/>
      <c r="BF13" s="87"/>
      <c r="BG13" s="66"/>
      <c r="BH13" s="66"/>
      <c r="BI13" s="62"/>
      <c r="BJ13" s="66"/>
      <c r="BK13" s="66"/>
      <c r="BL13" s="80"/>
      <c r="BM13" s="92"/>
      <c r="BN13" s="93"/>
      <c r="BO13" s="93"/>
      <c r="BP13" s="93"/>
      <c r="BQ13" s="93"/>
      <c r="BR13" s="94"/>
      <c r="BS13" s="92"/>
      <c r="BT13" s="93"/>
      <c r="BU13" s="93"/>
      <c r="BV13" s="93"/>
      <c r="BW13" s="93"/>
      <c r="BX13" s="94"/>
      <c r="BY13" s="92"/>
      <c r="BZ13" s="93"/>
      <c r="CA13" s="93"/>
      <c r="CB13" s="93"/>
      <c r="CC13" s="93"/>
      <c r="CD13" s="94"/>
      <c r="CE13" s="78"/>
      <c r="CF13" s="66"/>
      <c r="CG13" s="67"/>
      <c r="CH13" s="66"/>
      <c r="CI13" s="87"/>
      <c r="CJ13" s="66"/>
      <c r="CK13" s="66"/>
      <c r="CL13" s="66"/>
      <c r="CM13" s="66"/>
      <c r="CN13" s="66"/>
      <c r="CO13" s="66"/>
      <c r="CP13" s="66"/>
      <c r="CQ13" s="66"/>
      <c r="CR13" s="66"/>
      <c r="CS13" s="67"/>
      <c r="CT13" s="66"/>
      <c r="CU13" s="67"/>
      <c r="CV13" s="67"/>
      <c r="CW13" s="66"/>
      <c r="CX13" s="67"/>
      <c r="CY13" s="67"/>
      <c r="CZ13" s="67"/>
      <c r="DA13" s="67"/>
      <c r="DB13" s="67"/>
      <c r="DC13" s="67"/>
      <c r="DD13" s="67"/>
      <c r="DE13" s="67"/>
      <c r="DF13" s="66"/>
      <c r="DG13" s="66"/>
      <c r="DH13" s="66"/>
      <c r="DI13" s="66"/>
      <c r="DJ13" s="66"/>
      <c r="DK13" s="66"/>
      <c r="DL13" s="62"/>
      <c r="DM13" s="62"/>
      <c r="DN13" s="62"/>
      <c r="DO13" s="66"/>
      <c r="DP13" s="69"/>
      <c r="DQ13" s="69"/>
      <c r="DR13" s="69"/>
      <c r="DS13" s="69"/>
      <c r="DT13" s="69"/>
      <c r="DU13" s="69"/>
      <c r="DV13" s="69"/>
      <c r="DW13" s="69"/>
      <c r="DX13" s="69"/>
    </row>
    <row r="14" spans="1:128" s="45" customFormat="1" ht="84" customHeight="1">
      <c r="A14" s="63"/>
      <c r="B14" s="82"/>
      <c r="C14" s="66"/>
      <c r="D14" s="84"/>
      <c r="E14" s="66"/>
      <c r="F14" s="86"/>
      <c r="G14" s="86"/>
      <c r="H14" s="66"/>
      <c r="I14" s="82"/>
      <c r="J14" s="82"/>
      <c r="K14" s="66"/>
      <c r="L14" s="63"/>
      <c r="M14" s="63"/>
      <c r="N14" s="143"/>
      <c r="O14" s="96"/>
      <c r="P14" s="97"/>
      <c r="Q14" s="66"/>
      <c r="R14" s="66"/>
      <c r="S14" s="66"/>
      <c r="T14" s="66"/>
      <c r="U14" s="66"/>
      <c r="V14" s="66"/>
      <c r="W14" s="66"/>
      <c r="X14" s="66"/>
      <c r="Y14" s="66"/>
      <c r="Z14" s="171"/>
      <c r="AA14" s="66"/>
      <c r="AB14" s="66"/>
      <c r="AC14" s="95"/>
      <c r="AD14" s="97"/>
      <c r="AE14" s="66"/>
      <c r="AF14" s="66"/>
      <c r="AG14" s="177"/>
      <c r="AH14" s="66"/>
      <c r="AI14" s="66"/>
      <c r="AJ14" s="66"/>
      <c r="AK14" s="67"/>
      <c r="AL14" s="67"/>
      <c r="AM14" s="67"/>
      <c r="AN14" s="67"/>
      <c r="AO14" s="67"/>
      <c r="AP14" s="66"/>
      <c r="AQ14" s="66"/>
      <c r="AR14" s="66"/>
      <c r="AS14" s="66"/>
      <c r="AT14" s="67"/>
      <c r="AU14" s="67"/>
      <c r="AV14" s="66"/>
      <c r="AW14" s="66"/>
      <c r="AX14" s="66"/>
      <c r="AY14" s="82"/>
      <c r="AZ14" s="82"/>
      <c r="BA14" s="82"/>
      <c r="BB14" s="78"/>
      <c r="BC14" s="66"/>
      <c r="BD14" s="67"/>
      <c r="BE14" s="66"/>
      <c r="BF14" s="88"/>
      <c r="BG14" s="66"/>
      <c r="BH14" s="66"/>
      <c r="BI14" s="63"/>
      <c r="BJ14" s="66"/>
      <c r="BK14" s="66"/>
      <c r="BL14" s="80"/>
      <c r="BM14" s="95"/>
      <c r="BN14" s="96"/>
      <c r="BO14" s="96"/>
      <c r="BP14" s="96"/>
      <c r="BQ14" s="96"/>
      <c r="BR14" s="97"/>
      <c r="BS14" s="95"/>
      <c r="BT14" s="96"/>
      <c r="BU14" s="96"/>
      <c r="BV14" s="96"/>
      <c r="BW14" s="96"/>
      <c r="BX14" s="97"/>
      <c r="BY14" s="95"/>
      <c r="BZ14" s="96"/>
      <c r="CA14" s="96"/>
      <c r="CB14" s="96"/>
      <c r="CC14" s="96"/>
      <c r="CD14" s="97"/>
      <c r="CE14" s="78"/>
      <c r="CF14" s="66"/>
      <c r="CG14" s="67"/>
      <c r="CH14" s="66"/>
      <c r="CI14" s="88"/>
      <c r="CJ14" s="66"/>
      <c r="CK14" s="66"/>
      <c r="CL14" s="66"/>
      <c r="CM14" s="66"/>
      <c r="CN14" s="66"/>
      <c r="CO14" s="66"/>
      <c r="CP14" s="66"/>
      <c r="CQ14" s="66"/>
      <c r="CR14" s="66"/>
      <c r="CS14" s="67"/>
      <c r="CT14" s="66"/>
      <c r="CU14" s="67"/>
      <c r="CV14" s="67"/>
      <c r="CW14" s="66"/>
      <c r="CX14" s="67"/>
      <c r="CY14" s="67"/>
      <c r="CZ14" s="67"/>
      <c r="DA14" s="67"/>
      <c r="DB14" s="67"/>
      <c r="DC14" s="67"/>
      <c r="DD14" s="67"/>
      <c r="DE14" s="67"/>
      <c r="DF14" s="66"/>
      <c r="DG14" s="66"/>
      <c r="DH14" s="66"/>
      <c r="DI14" s="66"/>
      <c r="DJ14" s="66"/>
      <c r="DK14" s="66"/>
      <c r="DL14" s="63"/>
      <c r="DM14" s="63"/>
      <c r="DN14" s="63"/>
      <c r="DO14" s="66"/>
      <c r="DP14" s="69"/>
      <c r="DQ14" s="69"/>
      <c r="DR14" s="69"/>
      <c r="DS14" s="69"/>
      <c r="DT14" s="69"/>
      <c r="DU14" s="69"/>
      <c r="DV14" s="69"/>
      <c r="DW14" s="69"/>
      <c r="DX14" s="69"/>
    </row>
    <row r="15" spans="1:11" ht="28.5" customHeight="1">
      <c r="A15" s="59" t="s">
        <v>203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</row>
  </sheetData>
  <sheetProtection/>
  <mergeCells count="206">
    <mergeCell ref="AA11:AA14"/>
    <mergeCell ref="Z3:AA3"/>
    <mergeCell ref="AE3:AF3"/>
    <mergeCell ref="DL2:DL4"/>
    <mergeCell ref="DL11:DL14"/>
    <mergeCell ref="AD3:AD4"/>
    <mergeCell ref="AZ11:AZ14"/>
    <mergeCell ref="BF11:BF14"/>
    <mergeCell ref="AG11:AG14"/>
    <mergeCell ref="BS11:BX14"/>
    <mergeCell ref="M1:N1"/>
    <mergeCell ref="DM2:DN2"/>
    <mergeCell ref="DM3:DM4"/>
    <mergeCell ref="DN3:DN4"/>
    <mergeCell ref="DM11:DM14"/>
    <mergeCell ref="DN11:DN14"/>
    <mergeCell ref="T11:T14"/>
    <mergeCell ref="U11:U14"/>
    <mergeCell ref="V11:V14"/>
    <mergeCell ref="Z11:Z14"/>
    <mergeCell ref="BY11:CD14"/>
    <mergeCell ref="DQ11:DQ14"/>
    <mergeCell ref="AJ11:AO14"/>
    <mergeCell ref="AS11:AU14"/>
    <mergeCell ref="AX3:AX4"/>
    <mergeCell ref="AX11:AX14"/>
    <mergeCell ref="AU2:AU4"/>
    <mergeCell ref="BJ11:BJ14"/>
    <mergeCell ref="BA11:BA14"/>
    <mergeCell ref="BG3:BG4"/>
    <mergeCell ref="AR3:AR4"/>
    <mergeCell ref="DO2:DO4"/>
    <mergeCell ref="BK3:BK4"/>
    <mergeCell ref="CE3:CE4"/>
    <mergeCell ref="CF3:CG3"/>
    <mergeCell ref="BB2:BK2"/>
    <mergeCell ref="CK3:CM3"/>
    <mergeCell ref="AS3:AS4"/>
    <mergeCell ref="CJ3:CJ4"/>
    <mergeCell ref="BA2:BA4"/>
    <mergeCell ref="BE3:BE4"/>
    <mergeCell ref="BC3:BD3"/>
    <mergeCell ref="BB3:BB4"/>
    <mergeCell ref="AS2:AT2"/>
    <mergeCell ref="BH3:BH4"/>
    <mergeCell ref="AY3:AY4"/>
    <mergeCell ref="CH3:CH4"/>
    <mergeCell ref="BJ3:BJ4"/>
    <mergeCell ref="CQ1:DE1"/>
    <mergeCell ref="DD3:DE3"/>
    <mergeCell ref="CQ2:CV2"/>
    <mergeCell ref="BL3:BL4"/>
    <mergeCell ref="BL2:CJ2"/>
    <mergeCell ref="CK1:CP1"/>
    <mergeCell ref="CW3:CW4"/>
    <mergeCell ref="CU3:CU4"/>
    <mergeCell ref="CZ3:DA3"/>
    <mergeCell ref="CV3:CV4"/>
    <mergeCell ref="AZ1:CJ1"/>
    <mergeCell ref="DB3:DC3"/>
    <mergeCell ref="CS3:CS4"/>
    <mergeCell ref="CO11:CO14"/>
    <mergeCell ref="CP11:CP14"/>
    <mergeCell ref="CQ3:CQ4"/>
    <mergeCell ref="CN3:CP3"/>
    <mergeCell ref="CT3:CT4"/>
    <mergeCell ref="CK2:CP2"/>
    <mergeCell ref="A2:A4"/>
    <mergeCell ref="B2:B4"/>
    <mergeCell ref="C2:C4"/>
    <mergeCell ref="E2:E4"/>
    <mergeCell ref="R3:R4"/>
    <mergeCell ref="AG2:AH2"/>
    <mergeCell ref="AH3:AH4"/>
    <mergeCell ref="O3:O4"/>
    <mergeCell ref="CI3:CI4"/>
    <mergeCell ref="G2:G4"/>
    <mergeCell ref="AB3:AB4"/>
    <mergeCell ref="C11:C14"/>
    <mergeCell ref="Q11:Q14"/>
    <mergeCell ref="R11:R14"/>
    <mergeCell ref="N11:P14"/>
    <mergeCell ref="L2:L4"/>
    <mergeCell ref="F2:F4"/>
    <mergeCell ref="P3:P4"/>
    <mergeCell ref="J11:J14"/>
    <mergeCell ref="L11:L14"/>
    <mergeCell ref="M11:M14"/>
    <mergeCell ref="S11:S14"/>
    <mergeCell ref="A1:L1"/>
    <mergeCell ref="Z2:AF2"/>
    <mergeCell ref="H2:H4"/>
    <mergeCell ref="I2:I4"/>
    <mergeCell ref="M3:M4"/>
    <mergeCell ref="N3:N4"/>
    <mergeCell ref="W11:W14"/>
    <mergeCell ref="D2:D4"/>
    <mergeCell ref="A11:A14"/>
    <mergeCell ref="Q3:Q4"/>
    <mergeCell ref="AP2:AR2"/>
    <mergeCell ref="J2:J4"/>
    <mergeCell ref="W3:Y3"/>
    <mergeCell ref="AC3:AC4"/>
    <mergeCell ref="T3:V3"/>
    <mergeCell ref="M2:Y2"/>
    <mergeCell ref="AQ3:AQ4"/>
    <mergeCell ref="AG3:AG4"/>
    <mergeCell ref="AW2:AY2"/>
    <mergeCell ref="AT3:AT4"/>
    <mergeCell ref="DJ3:DK3"/>
    <mergeCell ref="AP3:AP4"/>
    <mergeCell ref="AV2:AV4"/>
    <mergeCell ref="AI2:AI4"/>
    <mergeCell ref="CW2:DE2"/>
    <mergeCell ref="BF3:BF4"/>
    <mergeCell ref="BI3:BI4"/>
    <mergeCell ref="AR11:AR14"/>
    <mergeCell ref="DW3:DW4"/>
    <mergeCell ref="K2:K4"/>
    <mergeCell ref="S3:S4"/>
    <mergeCell ref="BY3:CD3"/>
    <mergeCell ref="DU3:DU4"/>
    <mergeCell ref="DV3:DV4"/>
    <mergeCell ref="DQ2:DX2"/>
    <mergeCell ref="DQ3:DQ4"/>
    <mergeCell ref="DF2:DK2"/>
    <mergeCell ref="AP1:AY1"/>
    <mergeCell ref="Z1:AM1"/>
    <mergeCell ref="DF1:DK1"/>
    <mergeCell ref="BM3:BR3"/>
    <mergeCell ref="AJ4:AK4"/>
    <mergeCell ref="AJ2:AM2"/>
    <mergeCell ref="AL4:AM4"/>
    <mergeCell ref="BS3:BX3"/>
    <mergeCell ref="AZ2:AZ4"/>
    <mergeCell ref="AW3:AW4"/>
    <mergeCell ref="H11:H14"/>
    <mergeCell ref="K11:K14"/>
    <mergeCell ref="DX3:DX4"/>
    <mergeCell ref="DT3:DT4"/>
    <mergeCell ref="AN2:AO3"/>
    <mergeCell ref="DF3:DG3"/>
    <mergeCell ref="DH3:DI3"/>
    <mergeCell ref="AP11:AP14"/>
    <mergeCell ref="BB11:BB14"/>
    <mergeCell ref="X11:X14"/>
    <mergeCell ref="Y11:Y14"/>
    <mergeCell ref="AB11:AB14"/>
    <mergeCell ref="AF11:AF14"/>
    <mergeCell ref="AW11:AW14"/>
    <mergeCell ref="AY11:AY14"/>
    <mergeCell ref="AH11:AH14"/>
    <mergeCell ref="AI11:AI14"/>
    <mergeCell ref="AQ11:AQ14"/>
    <mergeCell ref="AC11:AD14"/>
    <mergeCell ref="AE11:AE14"/>
    <mergeCell ref="CI11:CI14"/>
    <mergeCell ref="CH11:CH14"/>
    <mergeCell ref="CJ11:CJ14"/>
    <mergeCell ref="CK11:CK14"/>
    <mergeCell ref="CL11:CL14"/>
    <mergeCell ref="BC11:BD14"/>
    <mergeCell ref="BG11:BG14"/>
    <mergeCell ref="BH11:BH14"/>
    <mergeCell ref="CF11:CG14"/>
    <mergeCell ref="BM11:BR14"/>
    <mergeCell ref="DV11:DV14"/>
    <mergeCell ref="DW11:DW14"/>
    <mergeCell ref="DX11:DX14"/>
    <mergeCell ref="B11:B14"/>
    <mergeCell ref="E11:E14"/>
    <mergeCell ref="D11:D14"/>
    <mergeCell ref="F11:F14"/>
    <mergeCell ref="G11:G14"/>
    <mergeCell ref="I11:I14"/>
    <mergeCell ref="BE11:BE14"/>
    <mergeCell ref="CN11:CN14"/>
    <mergeCell ref="CT11:CV14"/>
    <mergeCell ref="CR11:CS14"/>
    <mergeCell ref="DS11:DS14"/>
    <mergeCell ref="DT11:DT14"/>
    <mergeCell ref="AV11:AV14"/>
    <mergeCell ref="BK11:BK14"/>
    <mergeCell ref="CE11:CE14"/>
    <mergeCell ref="CM11:CM14"/>
    <mergeCell ref="BL11:BL14"/>
    <mergeCell ref="DJ11:DJ14"/>
    <mergeCell ref="DS3:DS4"/>
    <mergeCell ref="DU11:DU14"/>
    <mergeCell ref="CQ11:CQ14"/>
    <mergeCell ref="DO11:DO14"/>
    <mergeCell ref="DP11:DP14"/>
    <mergeCell ref="DF11:DF14"/>
    <mergeCell ref="CX3:CY3"/>
    <mergeCell ref="DR3:DR4"/>
    <mergeCell ref="CR3:CR4"/>
    <mergeCell ref="BI11:BI14"/>
    <mergeCell ref="DY3:DY4"/>
    <mergeCell ref="DK11:DK14"/>
    <mergeCell ref="CW11:DE14"/>
    <mergeCell ref="DZ3:DZ4"/>
    <mergeCell ref="EA3:EA4"/>
    <mergeCell ref="DR11:DR14"/>
    <mergeCell ref="DG11:DG14"/>
    <mergeCell ref="DH11:DH14"/>
    <mergeCell ref="DI11:DI14"/>
  </mergeCells>
  <dataValidations count="29">
    <dataValidation type="decimal" allowBlank="1" showInputMessage="1" showErrorMessage="1" prompt="Wartości liczbowe [tyś. zł]  z przedziału &lt;0;250000&gt;" sqref="DD6:DD10 AR6:AR9 DB6:DB10 AH6:AH10 CT10:CV10 CW6:CZ10 CR6:CS10 CQ10 AB6:AC10">
      <formula1>0</formula1>
      <formula2>250000</formula2>
    </dataValidation>
    <dataValidation type="decimal" allowBlank="1" showInputMessage="1" showErrorMessage="1" prompt="Tylko wartości współrzędnych w formacie dziesiętnym&#10;od 49,0000 do 55,0000" error="Tylko wartości współrzędnych w formacie dziesiętnym&#10;od 49,0000 do 55,0000" sqref="DF6:DF9 DJ6:DJ9 DH6:DH9">
      <formula1>49</formula1>
      <formula2>55</formula2>
    </dataValidation>
    <dataValidation type="decimal" allowBlank="1" showInputMessage="1" showErrorMessage="1" prompt="Tylko wartości współrzędnych w formacie dziesiętnym&#10;od 14,0000 do 24,5000" error="Tylko wartości współrzędnych w formacie dziesiętnym&#10;od 14,0000 do 24,5000" sqref="DG6:DG9 DI6:DI9 DK6:DK9">
      <formula1>14</formula1>
      <formula2>24.5</formula2>
    </dataValidation>
    <dataValidation type="whole" allowBlank="1" showInputMessage="1" showErrorMessage="1" prompt="Tylko wartości liczbowe &lt;0 ; 2500000&gt;" sqref="BE6:BF10 DQ10:DR10 K6:L10 AE10 X6:Y9 M6:P9 U6:V9 CH6:CI10 AD6:AD10 BG10:BH10 BJ10">
      <formula1>0</formula1>
      <formula2>2500000</formula2>
    </dataValidation>
    <dataValidation type="decimal" showInputMessage="1" showErrorMessage="1" prompt="wartości liczbowe z zakresu &lt;0,0 ; 2000,0&gt;" sqref="Z6:AA10 AG6:AG10">
      <formula1>0</formula1>
      <formula2>2000</formula2>
    </dataValidation>
    <dataValidation type="list" allowBlank="1" showInputMessage="1" showErrorMessage="1" prompt="wybór z listy rozwijanej" sqref="BB6:BB10">
      <formula1>"B,non B,PUB1,non PUB1,PUB2,non PUB2"</formula1>
    </dataValidation>
    <dataValidation type="list" allowBlank="1" showInputMessage="1" showErrorMessage="1" prompt="wybór z listy rozwijanej" sqref="BG6:BH9">
      <formula1>"1,0"</formula1>
    </dataValidation>
    <dataValidation type="whole" allowBlank="1" showInputMessage="1" showErrorMessage="1" prompt="Tylko wartości liczbowe &lt;0 ; 500000&gt;" sqref="CF6:CG10 BC6:BD10">
      <formula1>0</formula1>
      <formula2>500000</formula2>
    </dataValidation>
    <dataValidation type="list" allowBlank="1" showInputMessage="1" showErrorMessage="1" prompt="wybór z listy rozwijanej" sqref="AW6:AX10 BJ6:BJ9">
      <formula1>"TAK,NIE"</formula1>
    </dataValidation>
    <dataValidation type="list" allowBlank="1" showInputMessage="1" showErrorMessage="1" prompt="wybór z listy rozwijanej" sqref="CE6:CE10">
      <formula1>"B,PUB1,PUB2"</formula1>
    </dataValidation>
    <dataValidation allowBlank="1" showInputMessage="1" showErrorMessage="1" prompt="Przeliczenie automatyczne" sqref="AE6:AF9"/>
    <dataValidation type="list" allowBlank="1" showInputMessage="1" showErrorMessage="1" prompt="wybór z listy rozwijanej" sqref="BL6:BL9">
      <formula1>"BN,M,MO,R,RM,L, nie dotyczy,kilka inwestycji,"</formula1>
    </dataValidation>
    <dataValidation type="decimal" showInputMessage="1" showErrorMessage="1" prompt="wartości liczbowe z zakresu &lt;0,0 ; 1000,0&gt;" sqref="S6:S9">
      <formula1>0</formula1>
      <formula2>1000</formula2>
    </dataValidation>
    <dataValidation type="decimal" showInputMessage="1" showErrorMessage="1" prompt="wartości liczbowe z zakresu &lt;0,0 ; 3000,0&gt;" sqref="R6:R9">
      <formula1>0</formula1>
      <formula2>3000</formula2>
    </dataValidation>
    <dataValidation type="whole" allowBlank="1" showInputMessage="1" showErrorMessage="1" prompt="Tylko wartości liczbowe &lt;0 ; 500&gt;" sqref="Q6:Q9 AP6:AP9">
      <formula1>0</formula1>
      <formula2>500</formula2>
    </dataValidation>
    <dataValidation type="list" allowBlank="1" showInputMessage="1" showErrorMessage="1" prompt="wybór z listy rozwijanej" sqref="D6:D10 E10">
      <formula1>"DO,KP,LE,LU,LO,MP,MZ,OP,PL,PK,PM,SL,SW,WM,WL,ZA"</formula1>
    </dataValidation>
    <dataValidation allowBlank="1" showErrorMessage="1" prompt="wybór z listy rozwijanej" sqref="H6:I10"/>
    <dataValidation type="list" allowBlank="1" showInputMessage="1" showErrorMessage="1" prompt="Wybór z listy rozwijanej" error="Wybó z listy rozwijalnej" sqref="G6:G10">
      <formula1>"Wisła, Odra, Dniestr, Dunaj, Jarft, Łaba, Niemo, Pręgoła, Świeża, Ücker"</formula1>
    </dataValidation>
    <dataValidation type="list" allowBlank="1" showInputMessage="1" showErrorMessage="1" prompt="Wybór z lizsty rozwijanej" error="Wybór z listy rozwijalnej" sqref="F6:F10">
      <formula1>"MW,GW,SW,DW,GO,SO,WT,DO, Dniestru, Czarnej Orawy, Czadeczki, Morawy, Jarft, Izery,  Łaby i Ostrożnicy , Metuje, Orlicy, Niemna,Łyny i Węgorapy, Świeżej, Ücker "</formula1>
    </dataValidation>
    <dataValidation type="decimal" allowBlank="1" showInputMessage="1" showErrorMessage="1" prompt="przeliczenie automatyczne&#10;-nie wpisywać-" sqref="CT6:CV9 CQ6:CQ9">
      <formula1>0</formula1>
      <formula2>250000</formula2>
    </dataValidation>
    <dataValidation type="whole" allowBlank="1" showInputMessage="1" showErrorMessage="1" prompt="Przeliczenie automatyczne" sqref="T6:T9 W6:W9">
      <formula1>0</formula1>
      <formula2>2500000</formula2>
    </dataValidation>
    <dataValidation type="whole" allowBlank="1" showInputMessage="1" showErrorMessage="1" prompt="Tylko wartości liczbowe &lt;0 ; 250000&gt;" sqref="AQ6:AQ9">
      <formula1>0</formula1>
      <formula2>250000</formula2>
    </dataValidation>
    <dataValidation type="list" allowBlank="1" showInputMessage="1" showErrorMessage="1" prompt="wybór z listy rozwijanej" sqref="BL10:CD10">
      <formula1>"BN,M,MO,R,RM,L,5.2, nie dotyczy"</formula1>
    </dataValidation>
    <dataValidation type="whole" allowBlank="1" showErrorMessage="1" prompt="Tylko wartości liczbowe &lt;0 ; 2500000&gt;" sqref="DQ6:DS9">
      <formula1>0</formula1>
      <formula2>2500000</formula2>
    </dataValidation>
    <dataValidation type="list" allowBlank="1" showInputMessage="1" showErrorMessage="1" prompt="wybór z listy rozwijanej" error="Wybór z listy rozwijalnej" sqref="E6:E9">
      <formula1>"Białystok,Lublin,Bydgoszcz,Rzeszów,Warszawa, Gdańsk,Gliwice,Kraków,Poznań,Szczecin,Wrocław"</formula1>
    </dataValidation>
    <dataValidation type="list" allowBlank="1" showInputMessage="1" showErrorMessage="1" sqref="CL6:CL9 CO6:CO9">
      <formula1>"COAH,OBF,ZKF,STIN,STOM,EBSO,INNE,BRAK"</formula1>
    </dataValidation>
    <dataValidation type="date" allowBlank="1" showInputMessage="1" showErrorMessage="1" prompt="Data w formacie RRRR-MM-DD" sqref="AJ6:AO9 AS6:AU9">
      <formula1>40179</formula1>
      <formula2>46752</formula2>
    </dataValidation>
    <dataValidation type="date" allowBlank="1" showInputMessage="1" showErrorMessage="1" prompt="Proszę podać datę &#10;format: rrrr-mm-dd&#10;" sqref="BM6:CD9">
      <formula1>40543</formula1>
      <formula2>46752</formula2>
    </dataValidation>
    <dataValidation type="list" allowBlank="1" showInputMessage="1" showErrorMessage="1" sqref="CM6:CM9 CP6:CP9">
      <formula1>"R3 KOM,R10 REK,R10 KOM,R10 NON,R10 ROL, R11/R12,D9 SUSZ,D10 INC, KILKA, INNE 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Antoniak</dc:creator>
  <cp:keywords/>
  <dc:description/>
  <cp:lastModifiedBy>Grzegorz Waligóra</cp:lastModifiedBy>
  <cp:lastPrinted>2019-08-23T13:23:59Z</cp:lastPrinted>
  <dcterms:created xsi:type="dcterms:W3CDTF">2014-09-01T08:29:27Z</dcterms:created>
  <dcterms:modified xsi:type="dcterms:W3CDTF">2019-10-09T14:06:52Z</dcterms:modified>
  <cp:category/>
  <cp:version/>
  <cp:contentType/>
  <cp:contentStatus/>
</cp:coreProperties>
</file>